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IS" sheetId="1" r:id="rId1"/>
    <sheet name="BS" sheetId="2" r:id="rId2"/>
    <sheet name="CASHFLOW" sheetId="3" r:id="rId3"/>
    <sheet name="EQUITY" sheetId="4" r:id="rId4"/>
    <sheet name="NOTE" sheetId="5" r:id="rId5"/>
  </sheets>
  <definedNames>
    <definedName name="_xlnm.Print_Area" localSheetId="4">'NOTE'!$A$1:$J$494</definedName>
    <definedName name="_xlnm.Print_Titles" localSheetId="4">'NOTE'!$1:$2</definedName>
  </definedNames>
  <calcPr fullCalcOnLoad="1"/>
</workbook>
</file>

<file path=xl/sharedStrings.xml><?xml version="1.0" encoding="utf-8"?>
<sst xmlns="http://schemas.openxmlformats.org/spreadsheetml/2006/main" count="305" uniqueCount="215">
  <si>
    <t xml:space="preserve">DPS RESOURCES BERHAD </t>
  </si>
  <si>
    <t>(Company No. 630878-X)</t>
  </si>
  <si>
    <t>CONDENSED CONSOLIDATED INCOME STATEMENT</t>
  </si>
  <si>
    <t>(The figures have not been audited)</t>
  </si>
  <si>
    <t>Individual Quarter</t>
  </si>
  <si>
    <t>Cumulative Quarter</t>
  </si>
  <si>
    <t>Preceding Year</t>
  </si>
  <si>
    <t>Current Year</t>
  </si>
  <si>
    <t>Corresponding</t>
  </si>
  <si>
    <t>Quarter</t>
  </si>
  <si>
    <t>To Date</t>
  </si>
  <si>
    <t>Period</t>
  </si>
  <si>
    <t>30.09.06</t>
  </si>
  <si>
    <t>30.09.05</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</si>
  <si>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</si>
  <si>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</si>
  <si>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</si>
  <si>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</si>
  <si>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</si>
  <si>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</si>
  <si>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</si>
  <si>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</si>
  <si>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</si>
  <si>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</si>
  <si>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</si>
  <si>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</si>
  <si>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</si>
  <si>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</si>
  <si>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attributable to ordinary equity holders of the parent</t>
  </si>
  <si>
    <t>Weighted average number of shares ('000s)</t>
  </si>
  <si>
    <t>Basic earnings per share (sen)</t>
  </si>
  <si>
    <t>CONDENSED CONSOLIDATED  BALANCE SHEETS AS AT 30 SEPTEMBER 2006</t>
  </si>
  <si>
    <t>As At</t>
  </si>
  <si>
    <t>As At End</t>
  </si>
  <si>
    <t>Preceding</t>
  </si>
  <si>
    <t xml:space="preserve">Of Current </t>
  </si>
  <si>
    <t>Financial</t>
  </si>
  <si>
    <t>Year End</t>
  </si>
  <si>
    <t>31.12.05</t>
  </si>
  <si>
    <t>Property, plant and equipment</t>
  </si>
  <si>
    <t>Deferred expenditure</t>
  </si>
  <si>
    <t>Current assets</t>
  </si>
  <si>
    <t>Inventories</t>
  </si>
  <si>
    <t>Receivables</t>
  </si>
  <si>
    <t>Deferred Expenditure</t>
  </si>
  <si>
    <t>Tax refundable</t>
  </si>
  <si>
    <t>Cash and cash equivalents</t>
  </si>
  <si>
    <t>Current liabilities</t>
  </si>
  <si>
    <t>Payables</t>
  </si>
  <si>
    <t>Short term borrowings</t>
  </si>
  <si>
    <t xml:space="preserve">Net current assets </t>
  </si>
  <si>
    <t>Share capital</t>
  </si>
  <si>
    <t>Reserves</t>
  </si>
  <si>
    <t>Shareholders' funds</t>
  </si>
  <si>
    <t>Deferred taxation</t>
  </si>
  <si>
    <t>Long term borrowings</t>
  </si>
  <si>
    <t>Negative goodwill on consolidation</t>
  </si>
  <si>
    <t>Net Assets per share attributable to ordinary equity holders of the parent (RM)</t>
  </si>
  <si>
    <t>CONDENSED CONSOLIDATED CASH FLOW STATEMENT</t>
  </si>
  <si>
    <t>FOR THE THIRD QUARTER ENDED 30 SEPTEMBER 2006</t>
  </si>
  <si>
    <t>Cumulative</t>
  </si>
  <si>
    <t>Net cash inflow from operating activities</t>
  </si>
  <si>
    <t>Net cash outflow from investing activities</t>
  </si>
  <si>
    <t>Net cash inflow from financing activities</t>
  </si>
  <si>
    <t>Net increase in cash and cash equivalents</t>
  </si>
  <si>
    <t>Cash and cash equivalents as at 1 January 2006</t>
  </si>
  <si>
    <t>Cash and cash equivalents as at 30 September 2006</t>
  </si>
  <si>
    <t>Reconciliation :</t>
  </si>
  <si>
    <t>Cash and bank balances</t>
  </si>
  <si>
    <t xml:space="preserve">Bank overdrafts </t>
  </si>
  <si>
    <t>CONDENSED CONSOLIDATED STATEMENT OF CHANGES IN EQUITY</t>
  </si>
  <si>
    <t xml:space="preserve">Distributable </t>
  </si>
  <si>
    <t>Share</t>
  </si>
  <si>
    <t xml:space="preserve">Retained </t>
  </si>
  <si>
    <t>Capital</t>
  </si>
  <si>
    <t>Premium</t>
  </si>
  <si>
    <t>Profit</t>
  </si>
  <si>
    <t>Total</t>
  </si>
  <si>
    <t>Balance as at 1 January 2005</t>
  </si>
  <si>
    <t>Expenses on transfer to Main Board written-off</t>
  </si>
  <si>
    <t>against share premium</t>
  </si>
  <si>
    <t>Net loss not recognised in Income Statement</t>
  </si>
  <si>
    <t>Dividend paid</t>
  </si>
  <si>
    <t>Net profit for the year</t>
  </si>
  <si>
    <t>Balance as at 31 December 2005</t>
  </si>
  <si>
    <t>Issue of Ordinary Shares</t>
  </si>
  <si>
    <t>Acquisition of subsidiary companies</t>
  </si>
  <si>
    <t>Private Placement</t>
  </si>
  <si>
    <t>Public issue</t>
  </si>
  <si>
    <t>Cessation of recognition on unutilised tax credit</t>
  </si>
  <si>
    <t>Transfer of balance of negative goodwill which</t>
  </si>
  <si>
    <t>has not been credited</t>
  </si>
  <si>
    <t>Net Prior Year Adjustment</t>
  </si>
  <si>
    <t>Net profit for the period</t>
  </si>
  <si>
    <t>Dividends for the year ended:</t>
  </si>
  <si>
    <t>- 31.12.2005 (paid on 18 September 2006 )</t>
  </si>
  <si>
    <t>Balance as at 30 September 2006</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</si>
  <si>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</si>
  <si>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</si>
  <si>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</si>
  <si>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</si>
  <si>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</si>
  <si>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</si>
  <si>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</si>
  <si>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</si>
  <si>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</si>
  <si>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</si>
  <si>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</si>
  <si>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</si>
  <si>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</si>
  <si>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</si>
  <si>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</si>
  <si>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</si>
  <si>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</si>
  <si>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</si>
  <si>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</si>
  <si>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</si>
  <si>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</si>
  <si>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30.09.06</t>
  </si>
  <si>
    <t>Quarter Ended 30.09.05</t>
  </si>
  <si>
    <t>Primary Reporting Format -                        Business Segments</t>
  </si>
  <si>
    <t>Profit before taxation</t>
  </si>
  <si>
    <t>RM '000</t>
  </si>
  <si>
    <t>Manufacturing of wood based products</t>
  </si>
  <si>
    <t>Trading</t>
  </si>
  <si>
    <t>Property investment</t>
  </si>
  <si>
    <t>Agro-based industry</t>
  </si>
  <si>
    <r>
      <t>ADD:</t>
    </r>
    <r>
      <rPr>
        <u val="single"/>
        <sz val="10"/>
        <rFont val="Times New Roman"/>
        <family val="1"/>
      </rPr>
      <t xml:space="preserve"> Inter-segment revenue</t>
    </r>
  </si>
  <si>
    <t>Investment holding</t>
  </si>
  <si>
    <t>Current Year Quarter</t>
  </si>
  <si>
    <t>Preceding Year Corresponding Quarter</t>
  </si>
  <si>
    <t>Current Year To Date</t>
  </si>
  <si>
    <t>Preceding Year Corresponding Period</t>
  </si>
  <si>
    <t>Malaysia</t>
  </si>
  <si>
    <t xml:space="preserve">Europe </t>
  </si>
  <si>
    <t>America</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</si>
  <si>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</si>
  <si>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</si>
  <si>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</si>
  <si>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</si>
  <si>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</si>
  <si>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</si>
  <si>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</si>
  <si>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</si>
  <si>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</si>
  <si>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</si>
  <si>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</si>
  <si>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</si>
  <si>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</si>
  <si>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</si>
  <si>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30 September 2006 are as follows:</t>
  </si>
  <si>
    <t xml:space="preserve">As at </t>
  </si>
  <si>
    <t>Approved and contracted for</t>
  </si>
  <si>
    <t>Approved but not contracted for</t>
  </si>
  <si>
    <t>- Contracted but not provided for</t>
  </si>
  <si>
    <t>PART B: ADDITIONAL INFORMATION REQUIRED BY BMSB'S LISTING REQUIREMENTS</t>
  </si>
  <si>
    <t>B1</t>
  </si>
  <si>
    <t>Review of Performance</t>
  </si>
  <si>
    <t>B2</t>
  </si>
  <si>
    <t>Comments on Material Change in Profit Before Taxation</t>
  </si>
  <si>
    <t>B3</t>
  </si>
  <si>
    <t>Commentary on Prospects</t>
  </si>
  <si>
    <t>B4</t>
  </si>
  <si>
    <t xml:space="preserve">Current </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</si>
  <si>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</si>
  <si>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</si>
  <si>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</si>
  <si>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</si>
  <si>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</si>
  <si>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</si>
  <si>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</si>
  <si>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</si>
  <si>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</si>
  <si>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</si>
  <si>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</si>
  <si>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</si>
  <si>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30 September 2006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</si>
  <si>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</si>
  <si>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</si>
  <si>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</si>
  <si>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</si>
  <si>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</si>
  <si>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</si>
  <si>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</si>
  <si>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</si>
  <si>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</si>
  <si>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</si>
  <si>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</si>
  <si>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</si>
  <si>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</si>
  <si>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</si>
  <si>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</si>
  <si>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</si>
  <si>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</si>
  <si>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</si>
  <si>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</si>
  <si>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</si>
  <si>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 xml:space="preserve">Planned </t>
  </si>
  <si>
    <t>Proceeds</t>
  </si>
  <si>
    <t>Utilisation</t>
  </si>
  <si>
    <t>utilisation of</t>
  </si>
  <si>
    <t xml:space="preserve">as at </t>
  </si>
  <si>
    <t>proceeds</t>
  </si>
  <si>
    <t>Construction of new factory buildings</t>
  </si>
  <si>
    <t>Estimated expenses incurred for the Proposed Transfer and</t>
  </si>
  <si>
    <t>@</t>
  </si>
  <si>
    <t>the Proposed Private Placement</t>
  </si>
  <si>
    <t>PART C: STATUS OF COMPLIANCE WITH CONDITIONS IMPOSED BY THE SECURITIES COMMISSION</t>
  </si>
  <si>
    <t>C1</t>
  </si>
  <si>
    <t>By order of the Board</t>
  </si>
  <si>
    <t>DPS RESOURCES BERHAD</t>
  </si>
  <si>
    <t>LIM LI FANG -MAICSA 7012923</t>
  </si>
  <si>
    <t xml:space="preserve">Company Secretary         </t>
  </si>
  <si>
    <t>MELAKA</t>
  </si>
  <si>
    <t>24-11-2006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</si>
</sst>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s>
  <fonts count="17">
    <font>
      <sz val="10"/>
      <name val="Arial"/>
      <family val="0"/>
    </font>
    <font>
      <sz val="8"/>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10"/>
      <name val="Times New Roman"/>
      <family val="1"/>
    </font>
    <font>
      <b/>
      <sz val="10"/>
      <name val="Times New Roman"/>
      <family val="1"/>
    </font>
    <font>
      <b/>
      <u val="single"/>
      <sz val="10"/>
      <color indexed="8"/>
      <name val="Times New Roman"/>
      <family val="1"/>
    </font>
    <font>
      <b/>
      <sz val="10"/>
      <color indexed="8"/>
      <name val="Times New Roman"/>
      <family val="1"/>
    </font>
    <font>
      <b/>
      <u val="single"/>
      <sz val="10"/>
      <name val="Times New Roman"/>
      <family val="1"/>
    </font>
    <font>
      <u val="single"/>
      <sz val="8"/>
      <name val="Times New Roman"/>
      <family val="1"/>
    </font>
    <font>
      <u val="single"/>
      <sz val="10"/>
      <name val="Times New Roman"/>
      <family val="1"/>
    </font>
    <font>
      <sz val="8"/>
      <color indexed="10"/>
      <name val="Times New Roman"/>
      <family val="1"/>
    </font>
    <font>
      <b/>
      <sz val="8"/>
      <color indexed="10"/>
      <name val="Times New Roman"/>
      <family val="1"/>
    </font>
    <font>
      <b/>
      <i/>
      <sz val="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32">
    <xf numFmtId="0" fontId="0" fillId="0" borderId="0" xfId="0" applyAlignment="1">
      <alignment/>
    </xf>
    <xf numFmtId="0" fontId="3" fillId="0" borderId="0" xfId="20" applyFont="1" applyAlignment="1">
      <alignment/>
      <protection/>
    </xf>
    <xf numFmtId="0" fontId="3" fillId="0" borderId="0" xfId="20" applyFont="1" applyFill="1" applyAlignment="1">
      <alignment/>
      <protection/>
    </xf>
    <xf numFmtId="0" fontId="4" fillId="0" borderId="0" xfId="20" applyFont="1">
      <alignment/>
      <protection/>
    </xf>
    <xf numFmtId="0" fontId="3" fillId="0" borderId="0" xfId="20" applyFont="1" applyFill="1" applyAlignment="1" quotePrefix="1">
      <alignment/>
      <protection/>
    </xf>
    <xf numFmtId="0" fontId="4" fillId="0" borderId="0" xfId="20" applyFont="1" applyFill="1" applyAlignment="1">
      <alignment horizontal="center"/>
      <protection/>
    </xf>
    <xf numFmtId="0" fontId="4" fillId="0" borderId="0" xfId="20" applyFont="1" applyFill="1">
      <alignment/>
      <protection/>
    </xf>
    <xf numFmtId="0" fontId="3" fillId="0" borderId="0" xfId="20" applyFont="1" applyAlignment="1">
      <alignment horizontal="left"/>
      <protection/>
    </xf>
    <xf numFmtId="0" fontId="4" fillId="0" borderId="0" xfId="20" applyFont="1" applyAlignment="1">
      <alignment horizontal="center"/>
      <protection/>
    </xf>
    <xf numFmtId="0" fontId="3" fillId="0" borderId="0" xfId="20" applyFont="1">
      <alignment/>
      <protection/>
    </xf>
    <xf numFmtId="164" fontId="4" fillId="0" borderId="0" xfId="15" applyNumberFormat="1" applyFont="1" applyAlignment="1">
      <alignment/>
    </xf>
    <xf numFmtId="164" fontId="4" fillId="0" borderId="0" xfId="15" applyNumberFormat="1" applyFont="1" applyFill="1" applyAlignment="1">
      <alignment/>
    </xf>
    <xf numFmtId="164" fontId="4" fillId="0" borderId="0" xfId="15" applyNumberFormat="1" applyFont="1" applyFill="1" applyAlignment="1">
      <alignment horizontal="center"/>
    </xf>
    <xf numFmtId="164" fontId="4" fillId="0" borderId="1" xfId="15" applyNumberFormat="1" applyFont="1" applyFill="1" applyBorder="1" applyAlignment="1">
      <alignment/>
    </xf>
    <xf numFmtId="9" fontId="4" fillId="0" borderId="0" xfId="21" applyFont="1" applyFill="1" applyAlignment="1">
      <alignment/>
    </xf>
    <xf numFmtId="164" fontId="4" fillId="0" borderId="1" xfId="15" applyNumberFormat="1" applyFont="1" applyFill="1" applyBorder="1" applyAlignment="1">
      <alignment horizontal="center"/>
    </xf>
    <xf numFmtId="9" fontId="4" fillId="0" borderId="0" xfId="21" applyFont="1" applyFill="1" applyAlignment="1">
      <alignment horizontal="right"/>
    </xf>
    <xf numFmtId="164" fontId="4" fillId="0" borderId="2" xfId="15" applyNumberFormat="1" applyFont="1" applyFill="1" applyBorder="1" applyAlignment="1">
      <alignment horizontal="center"/>
    </xf>
    <xf numFmtId="164" fontId="4" fillId="0" borderId="0" xfId="15" applyNumberFormat="1" applyFont="1" applyFill="1" applyBorder="1" applyAlignment="1">
      <alignment/>
    </xf>
    <xf numFmtId="164" fontId="4" fillId="0" borderId="0" xfId="15" applyNumberFormat="1" applyFont="1" applyFill="1" applyBorder="1" applyAlignment="1">
      <alignment horizontal="center"/>
    </xf>
    <xf numFmtId="164" fontId="4" fillId="0" borderId="3" xfId="15" applyNumberFormat="1" applyFont="1" applyFill="1" applyBorder="1" applyAlignment="1">
      <alignment/>
    </xf>
    <xf numFmtId="43" fontId="4" fillId="0" borderId="0" xfId="15" applyNumberFormat="1" applyFont="1" applyAlignment="1">
      <alignment/>
    </xf>
    <xf numFmtId="164" fontId="4" fillId="0" borderId="1" xfId="15" applyNumberFormat="1" applyFont="1" applyBorder="1" applyAlignment="1">
      <alignment/>
    </xf>
    <xf numFmtId="43" fontId="4" fillId="0" borderId="0" xfId="15" applyFont="1" applyFill="1" applyBorder="1" applyAlignment="1">
      <alignment/>
    </xf>
    <xf numFmtId="0" fontId="4" fillId="0" borderId="0" xfId="20" applyFont="1" applyAlignment="1">
      <alignment wrapText="1"/>
      <protection/>
    </xf>
    <xf numFmtId="43" fontId="4" fillId="0" borderId="3" xfId="15" applyNumberFormat="1" applyFont="1" applyFill="1" applyBorder="1" applyAlignment="1">
      <alignment/>
    </xf>
    <xf numFmtId="165" fontId="4" fillId="0" borderId="0" xfId="15" applyNumberFormat="1" applyFont="1" applyFill="1" applyAlignment="1">
      <alignment/>
    </xf>
    <xf numFmtId="43" fontId="4" fillId="0" borderId="3" xfId="15" applyNumberFormat="1" applyFont="1" applyFill="1" applyBorder="1" applyAlignment="1">
      <alignment horizontal="center"/>
    </xf>
    <xf numFmtId="165" fontId="4" fillId="0" borderId="0" xfId="15" applyNumberFormat="1" applyFont="1" applyAlignment="1">
      <alignment/>
    </xf>
    <xf numFmtId="165" fontId="4" fillId="0" borderId="0" xfId="15" applyNumberFormat="1" applyFont="1" applyFill="1" applyAlignment="1">
      <alignment horizontal="center"/>
    </xf>
    <xf numFmtId="0" fontId="3" fillId="0" borderId="0" xfId="20" applyFont="1" applyFill="1">
      <alignment/>
      <protection/>
    </xf>
    <xf numFmtId="16" fontId="4" fillId="0" borderId="0" xfId="20" applyNumberFormat="1" applyFont="1" applyFill="1" applyAlignment="1">
      <alignment horizontal="center"/>
      <protection/>
    </xf>
    <xf numFmtId="164" fontId="3" fillId="0" borderId="0" xfId="15" applyNumberFormat="1" applyFont="1" applyFill="1" applyAlignment="1">
      <alignment/>
    </xf>
    <xf numFmtId="164" fontId="4" fillId="0" borderId="4" xfId="15" applyNumberFormat="1" applyFont="1" applyFill="1" applyBorder="1" applyAlignment="1">
      <alignment/>
    </xf>
    <xf numFmtId="164" fontId="4" fillId="0" borderId="5" xfId="15" applyNumberFormat="1" applyFont="1" applyFill="1" applyBorder="1" applyAlignment="1">
      <alignment/>
    </xf>
    <xf numFmtId="164" fontId="4" fillId="0" borderId="6" xfId="15" applyNumberFormat="1" applyFont="1" applyFill="1" applyBorder="1" applyAlignment="1">
      <alignment/>
    </xf>
    <xf numFmtId="164" fontId="3" fillId="0" borderId="0" xfId="15" applyNumberFormat="1" applyFont="1" applyFill="1" applyBorder="1" applyAlignment="1">
      <alignment/>
    </xf>
    <xf numFmtId="164" fontId="4" fillId="0" borderId="5" xfId="15" applyNumberFormat="1" applyFont="1" applyFill="1" applyBorder="1" applyAlignment="1">
      <alignment horizontal="center"/>
    </xf>
    <xf numFmtId="0" fontId="4" fillId="0" borderId="0" xfId="20" applyFont="1" applyFill="1" applyBorder="1">
      <alignment/>
      <protection/>
    </xf>
    <xf numFmtId="164" fontId="4" fillId="0" borderId="7" xfId="15" applyNumberFormat="1" applyFont="1" applyFill="1" applyBorder="1" applyAlignment="1">
      <alignment/>
    </xf>
    <xf numFmtId="164" fontId="4" fillId="0" borderId="0" xfId="20" applyNumberFormat="1" applyFont="1" applyFill="1" applyBorder="1">
      <alignment/>
      <protection/>
    </xf>
    <xf numFmtId="164" fontId="4" fillId="0" borderId="0" xfId="15" applyNumberFormat="1" applyFont="1" applyFill="1" applyAlignment="1">
      <alignment horizontal="right"/>
    </xf>
    <xf numFmtId="164" fontId="4" fillId="0" borderId="2" xfId="15" applyNumberFormat="1" applyFont="1" applyFill="1" applyBorder="1" applyAlignment="1">
      <alignment/>
    </xf>
    <xf numFmtId="0" fontId="4" fillId="0" borderId="0" xfId="20" applyFont="1" applyFill="1" applyAlignment="1">
      <alignment horizontal="right"/>
      <protection/>
    </xf>
    <xf numFmtId="164" fontId="3" fillId="0" borderId="0" xfId="20" applyNumberFormat="1" applyFont="1" applyFill="1">
      <alignment/>
      <protection/>
    </xf>
    <xf numFmtId="0" fontId="3" fillId="0" borderId="0" xfId="20" applyFont="1" applyFill="1" applyAlignment="1">
      <alignment horizontal="left"/>
      <protection/>
    </xf>
    <xf numFmtId="43" fontId="3" fillId="0" borderId="8" xfId="15" applyNumberFormat="1" applyFont="1" applyFill="1" applyBorder="1" applyAlignment="1">
      <alignment/>
    </xf>
    <xf numFmtId="164" fontId="4" fillId="0" borderId="0" xfId="20" applyNumberFormat="1" applyFont="1" applyFill="1">
      <alignment/>
      <protection/>
    </xf>
    <xf numFmtId="15" fontId="4" fillId="0" borderId="0" xfId="20" applyNumberFormat="1" applyFont="1" applyAlignment="1">
      <alignment horizontal="center"/>
      <protection/>
    </xf>
    <xf numFmtId="15" fontId="4" fillId="0" borderId="0" xfId="20" applyNumberFormat="1" applyFont="1" applyFill="1" applyAlignment="1">
      <alignment horizontal="center"/>
      <protection/>
    </xf>
    <xf numFmtId="164" fontId="4" fillId="0" borderId="0" xfId="15" applyNumberFormat="1" applyFont="1" applyFill="1" applyBorder="1" applyAlignment="1">
      <alignment horizontal="right"/>
    </xf>
    <xf numFmtId="40" fontId="4" fillId="0" borderId="0" xfId="15" applyNumberFormat="1" applyFont="1" applyFill="1" applyBorder="1" applyAlignment="1">
      <alignment/>
    </xf>
    <xf numFmtId="0" fontId="5" fillId="0" borderId="0" xfId="20" applyFont="1">
      <alignment/>
      <protection/>
    </xf>
    <xf numFmtId="38" fontId="4" fillId="0" borderId="0" xfId="15" applyNumberFormat="1" applyFont="1" applyFill="1" applyBorder="1" applyAlignment="1">
      <alignment/>
    </xf>
    <xf numFmtId="37" fontId="4" fillId="0" borderId="0" xfId="15" applyNumberFormat="1" applyFont="1" applyFill="1" applyBorder="1" applyAlignment="1">
      <alignment/>
    </xf>
    <xf numFmtId="37" fontId="4" fillId="0" borderId="7" xfId="15" applyNumberFormat="1" applyFont="1" applyFill="1" applyBorder="1" applyAlignment="1">
      <alignment/>
    </xf>
    <xf numFmtId="164" fontId="4" fillId="0" borderId="0" xfId="15" applyNumberFormat="1" applyFont="1" applyAlignment="1">
      <alignment horizontal="center"/>
    </xf>
    <xf numFmtId="164" fontId="3" fillId="0" borderId="0" xfId="15" applyNumberFormat="1" applyFont="1" applyAlignment="1">
      <alignment horizontal="right"/>
    </xf>
    <xf numFmtId="164" fontId="3" fillId="0" borderId="0" xfId="15" applyNumberFormat="1" applyFont="1" applyAlignment="1">
      <alignment/>
    </xf>
    <xf numFmtId="164" fontId="4" fillId="0" borderId="9" xfId="15" applyNumberFormat="1" applyFont="1" applyBorder="1" applyAlignment="1">
      <alignment/>
    </xf>
    <xf numFmtId="164" fontId="4" fillId="0" borderId="2" xfId="15" applyNumberFormat="1" applyFont="1" applyBorder="1" applyAlignment="1">
      <alignment/>
    </xf>
    <xf numFmtId="164" fontId="4" fillId="0" borderId="10" xfId="15" applyNumberFormat="1" applyFont="1" applyBorder="1" applyAlignment="1">
      <alignment horizontal="right"/>
    </xf>
    <xf numFmtId="164" fontId="4" fillId="0" borderId="11" xfId="15" applyNumberFormat="1" applyFont="1" applyBorder="1" applyAlignment="1">
      <alignment/>
    </xf>
    <xf numFmtId="164" fontId="4" fillId="0" borderId="12" xfId="15" applyNumberFormat="1" applyFont="1" applyBorder="1" applyAlignment="1">
      <alignment horizontal="right"/>
    </xf>
    <xf numFmtId="164" fontId="4" fillId="0" borderId="0" xfId="15" applyNumberFormat="1" applyFont="1" applyBorder="1" applyAlignment="1">
      <alignment/>
    </xf>
    <xf numFmtId="164" fontId="4" fillId="0" borderId="0" xfId="15" applyNumberFormat="1" applyFont="1" applyBorder="1" applyAlignment="1">
      <alignment horizontal="right"/>
    </xf>
    <xf numFmtId="164" fontId="4" fillId="0" borderId="0" xfId="15" applyNumberFormat="1" applyFont="1" applyAlignment="1">
      <alignment horizontal="right"/>
    </xf>
    <xf numFmtId="0" fontId="3" fillId="0" borderId="0" xfId="20" applyFont="1" quotePrefix="1">
      <alignment/>
      <protection/>
    </xf>
    <xf numFmtId="164" fontId="4" fillId="0" borderId="1" xfId="15" applyNumberFormat="1" applyFont="1" applyBorder="1" applyAlignment="1">
      <alignment horizontal="center"/>
    </xf>
    <xf numFmtId="164" fontId="3" fillId="0" borderId="0" xfId="15" applyNumberFormat="1" applyFont="1" applyFill="1" applyAlignment="1">
      <alignment horizontal="right"/>
    </xf>
    <xf numFmtId="164" fontId="4" fillId="0" borderId="13" xfId="15" applyNumberFormat="1" applyFont="1" applyBorder="1" applyAlignment="1">
      <alignment/>
    </xf>
    <xf numFmtId="164" fontId="4" fillId="0" borderId="14" xfId="15" applyNumberFormat="1" applyFont="1" applyBorder="1" applyAlignment="1">
      <alignment horizontal="right"/>
    </xf>
    <xf numFmtId="164" fontId="3" fillId="0" borderId="7" xfId="15" applyNumberFormat="1" applyFont="1" applyBorder="1" applyAlignment="1">
      <alignment/>
    </xf>
    <xf numFmtId="0" fontId="4" fillId="0" borderId="0" xfId="20" applyFont="1" applyBorder="1">
      <alignment/>
      <protection/>
    </xf>
    <xf numFmtId="0" fontId="3" fillId="0" borderId="0" xfId="20" applyFont="1" applyAlignment="1" quotePrefix="1">
      <alignment horizontal="left"/>
      <protection/>
    </xf>
    <xf numFmtId="0" fontId="2" fillId="0" borderId="0" xfId="20" applyFont="1" applyFill="1">
      <alignment/>
      <protection/>
    </xf>
    <xf numFmtId="0" fontId="2" fillId="0" borderId="0" xfId="20" applyFont="1">
      <alignment/>
      <protection/>
    </xf>
    <xf numFmtId="0" fontId="4" fillId="0" borderId="0" xfId="19" applyFont="1" applyFill="1">
      <alignment/>
      <protection/>
    </xf>
    <xf numFmtId="0" fontId="4" fillId="0" borderId="0" xfId="19" applyFont="1" applyFill="1" applyAlignment="1">
      <alignment horizontal="center"/>
      <protection/>
    </xf>
    <xf numFmtId="0" fontId="4" fillId="0" borderId="0" xfId="19" applyFont="1" applyFill="1" applyBorder="1" applyAlignment="1">
      <alignment horizontal="center"/>
      <protection/>
    </xf>
    <xf numFmtId="0" fontId="4" fillId="0" borderId="0" xfId="19" applyFont="1" applyFill="1" applyBorder="1">
      <alignment/>
      <protection/>
    </xf>
    <xf numFmtId="0" fontId="12" fillId="0" borderId="0" xfId="19" applyFont="1" applyFill="1" applyBorder="1" applyAlignment="1">
      <alignment horizontal="center"/>
      <protection/>
    </xf>
    <xf numFmtId="0" fontId="4" fillId="0" borderId="0" xfId="20" applyFont="1" applyFill="1" applyBorder="1" applyAlignment="1">
      <alignment horizontal="center"/>
      <protection/>
    </xf>
    <xf numFmtId="0" fontId="2" fillId="0" borderId="0" xfId="19" applyFont="1" applyFill="1" applyBorder="1">
      <alignment/>
      <protection/>
    </xf>
    <xf numFmtId="0" fontId="2" fillId="0" borderId="0" xfId="19" applyFont="1" applyFill="1" applyBorder="1" applyAlignment="1">
      <alignment horizontal="center" wrapText="1"/>
      <protection/>
    </xf>
    <xf numFmtId="0" fontId="2" fillId="0" borderId="0" xfId="20" applyFont="1" applyFill="1" applyBorder="1" applyAlignment="1">
      <alignment horizontal="center" wrapText="1"/>
      <protection/>
    </xf>
    <xf numFmtId="0" fontId="2" fillId="0" borderId="0" xfId="20" applyFont="1" applyFill="1" applyAlignment="1">
      <alignment horizontal="center"/>
      <protection/>
    </xf>
    <xf numFmtId="41" fontId="2" fillId="0" borderId="0" xfId="19" applyNumberFormat="1" applyFont="1" applyFill="1" applyBorder="1" applyAlignment="1">
      <alignment horizontal="center"/>
      <protection/>
    </xf>
    <xf numFmtId="41" fontId="2" fillId="0" borderId="0" xfId="20" applyNumberFormat="1" applyFont="1" applyFill="1" applyBorder="1" applyAlignment="1">
      <alignment horizontal="center"/>
      <protection/>
    </xf>
    <xf numFmtId="41" fontId="2" fillId="0" borderId="8" xfId="19" applyNumberFormat="1" applyFont="1" applyFill="1" applyBorder="1" applyAlignment="1">
      <alignment horizontal="center"/>
      <protection/>
    </xf>
    <xf numFmtId="41" fontId="2" fillId="0" borderId="8" xfId="20" applyNumberFormat="1" applyFont="1" applyFill="1" applyBorder="1" applyAlignment="1">
      <alignment horizontal="center"/>
      <protection/>
    </xf>
    <xf numFmtId="0" fontId="11" fillId="0" borderId="0" xfId="19" applyFont="1" applyFill="1" applyBorder="1">
      <alignment/>
      <protection/>
    </xf>
    <xf numFmtId="41" fontId="2" fillId="0" borderId="15" xfId="20" applyNumberFormat="1" applyFont="1" applyFill="1" applyBorder="1">
      <alignment/>
      <protection/>
    </xf>
    <xf numFmtId="0" fontId="2" fillId="0" borderId="0" xfId="19" applyFont="1" applyFill="1" applyBorder="1" applyAlignment="1">
      <alignment horizontal="center"/>
      <protection/>
    </xf>
    <xf numFmtId="41" fontId="2" fillId="0" borderId="0" xfId="21" applyNumberFormat="1" applyFont="1" applyFill="1" applyBorder="1" applyAlignment="1">
      <alignment horizontal="right"/>
    </xf>
    <xf numFmtId="41" fontId="2" fillId="0" borderId="0" xfId="21" applyNumberFormat="1" applyFont="1" applyFill="1" applyAlignment="1">
      <alignment/>
    </xf>
    <xf numFmtId="41" fontId="2" fillId="0" borderId="7" xfId="20" applyNumberFormat="1" applyFont="1" applyFill="1" applyBorder="1">
      <alignment/>
      <protection/>
    </xf>
    <xf numFmtId="9" fontId="4" fillId="0" borderId="0" xfId="20" applyNumberFormat="1" applyFont="1" applyFill="1">
      <alignment/>
      <protection/>
    </xf>
    <xf numFmtId="164" fontId="4" fillId="0" borderId="0" xfId="20" applyNumberFormat="1" applyFont="1">
      <alignment/>
      <protection/>
    </xf>
    <xf numFmtId="0" fontId="14" fillId="0" borderId="0" xfId="20" applyFont="1" applyFill="1">
      <alignment/>
      <protection/>
    </xf>
    <xf numFmtId="0" fontId="15" fillId="0" borderId="0" xfId="20" applyFont="1" applyFill="1" applyAlignment="1">
      <alignment horizontal="left"/>
      <protection/>
    </xf>
    <xf numFmtId="41" fontId="2" fillId="0" borderId="0" xfId="20" applyNumberFormat="1" applyFont="1" applyFill="1">
      <alignment/>
      <protection/>
    </xf>
    <xf numFmtId="0" fontId="4" fillId="0" borderId="0" xfId="20" applyFont="1" applyFill="1" quotePrefix="1">
      <alignment/>
      <protection/>
    </xf>
    <xf numFmtId="41" fontId="4" fillId="0" borderId="0" xfId="20" applyNumberFormat="1" applyFont="1" applyFill="1">
      <alignment/>
      <protection/>
    </xf>
    <xf numFmtId="0" fontId="11" fillId="0" borderId="0" xfId="20" applyFont="1" applyFill="1">
      <alignment/>
      <protection/>
    </xf>
    <xf numFmtId="0" fontId="16" fillId="0" borderId="0" xfId="20" applyFont="1" applyFill="1">
      <alignment/>
      <protection/>
    </xf>
    <xf numFmtId="41" fontId="7" fillId="0" borderId="0" xfId="20" applyNumberFormat="1" applyFont="1" applyFill="1">
      <alignment/>
      <protection/>
    </xf>
    <xf numFmtId="41" fontId="7" fillId="0" borderId="0" xfId="20" applyNumberFormat="1" applyFont="1" applyFill="1" applyBorder="1">
      <alignment/>
      <protection/>
    </xf>
    <xf numFmtId="164" fontId="2" fillId="0" borderId="7" xfId="15" applyNumberFormat="1" applyFont="1" applyFill="1" applyBorder="1" applyAlignment="1">
      <alignment horizontal="center"/>
    </xf>
    <xf numFmtId="41" fontId="4" fillId="0" borderId="0" xfId="20" applyNumberFormat="1" applyFont="1" applyFill="1" applyBorder="1">
      <alignment/>
      <protection/>
    </xf>
    <xf numFmtId="0" fontId="8" fillId="0" borderId="0" xfId="20" applyFont="1" applyFill="1">
      <alignment/>
      <protection/>
    </xf>
    <xf numFmtId="0" fontId="2" fillId="0" borderId="0" xfId="20" applyFont="1" applyAlignment="1">
      <alignment horizontal="center"/>
      <protection/>
    </xf>
    <xf numFmtId="166" fontId="4" fillId="0" borderId="0" xfId="20" applyNumberFormat="1" applyFont="1" applyFill="1" applyBorder="1" applyAlignment="1">
      <alignment horizontal="center"/>
      <protection/>
    </xf>
    <xf numFmtId="41" fontId="4" fillId="0" borderId="0" xfId="20" applyNumberFormat="1" applyFont="1" applyFill="1" applyAlignment="1">
      <alignment horizontal="center"/>
      <protection/>
    </xf>
    <xf numFmtId="0" fontId="14" fillId="0" borderId="0" xfId="20" applyFont="1">
      <alignment/>
      <protection/>
    </xf>
    <xf numFmtId="0" fontId="8" fillId="0" borderId="0" xfId="20" applyFont="1">
      <alignment/>
      <protection/>
    </xf>
    <xf numFmtId="15" fontId="2" fillId="0" borderId="0" xfId="20" applyNumberFormat="1" applyFont="1" applyAlignment="1">
      <alignment horizontal="center"/>
      <protection/>
    </xf>
    <xf numFmtId="15" fontId="14" fillId="0" borderId="0" xfId="20" applyNumberFormat="1" applyFont="1" applyAlignment="1" quotePrefix="1">
      <alignment horizontal="center"/>
      <protection/>
    </xf>
    <xf numFmtId="15" fontId="4" fillId="0" borderId="0" xfId="20" applyNumberFormat="1" applyFont="1" applyFill="1" applyAlignment="1" quotePrefix="1">
      <alignment horizontal="center"/>
      <protection/>
    </xf>
    <xf numFmtId="164" fontId="2" fillId="0" borderId="3" xfId="15" applyNumberFormat="1" applyFont="1" applyFill="1" applyBorder="1" applyAlignment="1">
      <alignment/>
    </xf>
    <xf numFmtId="166" fontId="2" fillId="0" borderId="0" xfId="20" applyNumberFormat="1" applyFont="1" applyFill="1" applyBorder="1" applyAlignment="1">
      <alignment horizontal="center"/>
      <protection/>
    </xf>
    <xf numFmtId="41" fontId="2" fillId="0" borderId="0" xfId="20" applyNumberFormat="1" applyFont="1" applyFill="1" applyAlignment="1">
      <alignment horizontal="center"/>
      <protection/>
    </xf>
    <xf numFmtId="43" fontId="2" fillId="0" borderId="3" xfId="15" applyFont="1" applyFill="1" applyBorder="1" applyAlignment="1">
      <alignment/>
    </xf>
    <xf numFmtId="0" fontId="14" fillId="0" borderId="0" xfId="20" applyFont="1" applyFill="1" applyAlignment="1">
      <alignment horizontal="center"/>
      <protection/>
    </xf>
    <xf numFmtId="0" fontId="15" fillId="0" borderId="0" xfId="20" applyFont="1" applyAlignment="1">
      <alignment horizontal="left"/>
      <protection/>
    </xf>
    <xf numFmtId="0" fontId="14" fillId="0" borderId="0" xfId="20" applyFont="1" applyAlignment="1">
      <alignment horizontal="center"/>
      <protection/>
    </xf>
    <xf numFmtId="0" fontId="4" fillId="0" borderId="0" xfId="20" applyFont="1" quotePrefix="1">
      <alignment/>
      <protection/>
    </xf>
    <xf numFmtId="0" fontId="4" fillId="0" borderId="0" xfId="20" applyFont="1" applyAlignment="1">
      <alignment horizontal="center"/>
      <protection/>
    </xf>
    <xf numFmtId="0" fontId="4" fillId="0" borderId="0" xfId="20" applyFont="1" applyFill="1" applyAlignment="1">
      <alignment horizontal="center"/>
      <protection/>
    </xf>
    <xf numFmtId="0" fontId="4" fillId="0" borderId="0" xfId="19" applyFont="1" applyFill="1" applyBorder="1" applyAlignment="1">
      <alignment horizontal="center"/>
      <protection/>
    </xf>
    <xf numFmtId="0" fontId="2" fillId="0" borderId="0" xfId="19" applyFont="1" applyFill="1" applyBorder="1" applyAlignment="1">
      <alignment horizontal="center" wrapText="1"/>
      <protection/>
    </xf>
    <xf numFmtId="0" fontId="8" fillId="0" borderId="0" xfId="19" applyFont="1" applyFill="1" applyBorder="1" applyAlignment="1">
      <alignment horizontal="left" wrapText="1"/>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Box 1"/>
        <xdr:cNvSpPr txBox="1">
          <a:spLocks noChangeArrowheads="1"/>
        </xdr:cNvSpPr>
      </xdr:nvSpPr>
      <xdr:spPr>
        <a:xfrm>
          <a:off x="0" y="0"/>
          <a:ext cx="68389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10</xdr:col>
      <xdr:colOff>0</xdr:colOff>
      <xdr:row>0</xdr:row>
      <xdr:rowOff>0</xdr:rowOff>
    </xdr:to>
    <xdr:sp>
      <xdr:nvSpPr>
        <xdr:cNvPr id="2" name="TextBox 2"/>
        <xdr:cNvSpPr txBox="1">
          <a:spLocks noChangeArrowheads="1"/>
        </xdr:cNvSpPr>
      </xdr:nvSpPr>
      <xdr:spPr>
        <a:xfrm>
          <a:off x="0" y="0"/>
          <a:ext cx="68389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10</xdr:col>
      <xdr:colOff>0</xdr:colOff>
      <xdr:row>0</xdr:row>
      <xdr:rowOff>0</xdr:rowOff>
    </xdr:to>
    <xdr:sp>
      <xdr:nvSpPr>
        <xdr:cNvPr id="3" name="TextBox 3"/>
        <xdr:cNvSpPr txBox="1">
          <a:spLocks noChangeArrowheads="1"/>
        </xdr:cNvSpPr>
      </xdr:nvSpPr>
      <xdr:spPr>
        <a:xfrm>
          <a:off x="0" y="0"/>
          <a:ext cx="68389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5052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61341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886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81977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867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85787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48</xdr:row>
      <xdr:rowOff>0</xdr:rowOff>
    </xdr:from>
    <xdr:to>
      <xdr:col>7</xdr:col>
      <xdr:colOff>600075</xdr:colOff>
      <xdr:row>48</xdr:row>
      <xdr:rowOff>0</xdr:rowOff>
    </xdr:to>
    <xdr:sp>
      <xdr:nvSpPr>
        <xdr:cNvPr id="11" name="TextBox 11"/>
        <xdr:cNvSpPr txBox="1">
          <a:spLocks noChangeArrowheads="1"/>
        </xdr:cNvSpPr>
      </xdr:nvSpPr>
      <xdr:spPr>
        <a:xfrm>
          <a:off x="9525" y="69342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48</xdr:row>
      <xdr:rowOff>0</xdr:rowOff>
    </xdr:from>
    <xdr:ext cx="76200" cy="228600"/>
    <xdr:sp>
      <xdr:nvSpPr>
        <xdr:cNvPr id="12" name="TextBox 12"/>
        <xdr:cNvSpPr txBox="1">
          <a:spLocks noChangeArrowheads="1"/>
        </xdr:cNvSpPr>
      </xdr:nvSpPr>
      <xdr:spPr>
        <a:xfrm>
          <a:off x="3019425" y="6934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0</xdr:rowOff>
    </xdr:from>
    <xdr:to>
      <xdr:col>7</xdr:col>
      <xdr:colOff>809625</xdr:colOff>
      <xdr:row>48</xdr:row>
      <xdr:rowOff>0</xdr:rowOff>
    </xdr:to>
    <xdr:sp>
      <xdr:nvSpPr>
        <xdr:cNvPr id="13" name="TextBox 13"/>
        <xdr:cNvSpPr txBox="1">
          <a:spLocks noChangeArrowheads="1"/>
        </xdr:cNvSpPr>
      </xdr:nvSpPr>
      <xdr:spPr>
        <a:xfrm>
          <a:off x="9525" y="6934200"/>
          <a:ext cx="61341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48</xdr:row>
      <xdr:rowOff>0</xdr:rowOff>
    </xdr:from>
    <xdr:to>
      <xdr:col>7</xdr:col>
      <xdr:colOff>590550</xdr:colOff>
      <xdr:row>48</xdr:row>
      <xdr:rowOff>0</xdr:rowOff>
    </xdr:to>
    <xdr:sp>
      <xdr:nvSpPr>
        <xdr:cNvPr id="14" name="TextBox 14"/>
        <xdr:cNvSpPr txBox="1">
          <a:spLocks noChangeArrowheads="1"/>
        </xdr:cNvSpPr>
      </xdr:nvSpPr>
      <xdr:spPr>
        <a:xfrm>
          <a:off x="38100" y="6934200"/>
          <a:ext cx="5886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49</xdr:row>
      <xdr:rowOff>0</xdr:rowOff>
    </xdr:from>
    <xdr:to>
      <xdr:col>7</xdr:col>
      <xdr:colOff>523875</xdr:colOff>
      <xdr:row>49</xdr:row>
      <xdr:rowOff>0</xdr:rowOff>
    </xdr:to>
    <xdr:sp>
      <xdr:nvSpPr>
        <xdr:cNvPr id="15" name="TextBox 15"/>
        <xdr:cNvSpPr txBox="1">
          <a:spLocks noChangeArrowheads="1"/>
        </xdr:cNvSpPr>
      </xdr:nvSpPr>
      <xdr:spPr>
        <a:xfrm>
          <a:off x="38100" y="7096125"/>
          <a:ext cx="5819775"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49</xdr:row>
      <xdr:rowOff>0</xdr:rowOff>
    </xdr:from>
    <xdr:to>
      <xdr:col>7</xdr:col>
      <xdr:colOff>533400</xdr:colOff>
      <xdr:row>49</xdr:row>
      <xdr:rowOff>0</xdr:rowOff>
    </xdr:to>
    <xdr:sp>
      <xdr:nvSpPr>
        <xdr:cNvPr id="16" name="TextBox 16"/>
        <xdr:cNvSpPr txBox="1">
          <a:spLocks noChangeArrowheads="1"/>
        </xdr:cNvSpPr>
      </xdr:nvSpPr>
      <xdr:spPr>
        <a:xfrm>
          <a:off x="0" y="7096125"/>
          <a:ext cx="5867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49</xdr:row>
      <xdr:rowOff>28575</xdr:rowOff>
    </xdr:from>
    <xdr:to>
      <xdr:col>7</xdr:col>
      <xdr:colOff>533400</xdr:colOff>
      <xdr:row>52</xdr:row>
      <xdr:rowOff>152400</xdr:rowOff>
    </xdr:to>
    <xdr:sp>
      <xdr:nvSpPr>
        <xdr:cNvPr id="17" name="TextBox 17"/>
        <xdr:cNvSpPr txBox="1">
          <a:spLocks noChangeArrowheads="1"/>
        </xdr:cNvSpPr>
      </xdr:nvSpPr>
      <xdr:spPr>
        <a:xfrm>
          <a:off x="9525" y="7124700"/>
          <a:ext cx="5857875"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2005 and the accompanying explanatory notes attached to the interim financial statements.</a:t>
          </a:r>
        </a:p>
      </xdr:txBody>
    </xdr:sp>
    <xdr:clientData/>
  </xdr:twoCellAnchor>
  <xdr:oneCellAnchor>
    <xdr:from>
      <xdr:col>1</xdr:col>
      <xdr:colOff>352425</xdr:colOff>
      <xdr:row>54</xdr:row>
      <xdr:rowOff>0</xdr:rowOff>
    </xdr:from>
    <xdr:ext cx="76200" cy="228600"/>
    <xdr:sp>
      <xdr:nvSpPr>
        <xdr:cNvPr id="18" name="TextBox 18"/>
        <xdr:cNvSpPr txBox="1">
          <a:spLocks noChangeArrowheads="1"/>
        </xdr:cNvSpPr>
      </xdr:nvSpPr>
      <xdr:spPr>
        <a:xfrm>
          <a:off x="3019425" y="79057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7</xdr:col>
      <xdr:colOff>561975</xdr:colOff>
      <xdr:row>60</xdr:row>
      <xdr:rowOff>0</xdr:rowOff>
    </xdr:to>
    <xdr:sp>
      <xdr:nvSpPr>
        <xdr:cNvPr id="19" name="TextBox 19"/>
        <xdr:cNvSpPr txBox="1">
          <a:spLocks noChangeArrowheads="1"/>
        </xdr:cNvSpPr>
      </xdr:nvSpPr>
      <xdr:spPr>
        <a:xfrm>
          <a:off x="28575" y="8877300"/>
          <a:ext cx="5867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3</xdr:col>
      <xdr:colOff>828675</xdr:colOff>
      <xdr:row>45</xdr:row>
      <xdr:rowOff>0</xdr:rowOff>
    </xdr:to>
    <xdr:sp>
      <xdr:nvSpPr>
        <xdr:cNvPr id="1" name="TextBox 1"/>
        <xdr:cNvSpPr txBox="1">
          <a:spLocks noChangeArrowheads="1"/>
        </xdr:cNvSpPr>
      </xdr:nvSpPr>
      <xdr:spPr>
        <a:xfrm>
          <a:off x="9525" y="6515100"/>
          <a:ext cx="572452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44</xdr:row>
      <xdr:rowOff>9525</xdr:rowOff>
    </xdr:from>
    <xdr:ext cx="76200" cy="200025"/>
    <xdr:sp>
      <xdr:nvSpPr>
        <xdr:cNvPr id="2" name="TextBox 2"/>
        <xdr:cNvSpPr txBox="1">
          <a:spLocks noChangeArrowheads="1"/>
        </xdr:cNvSpPr>
      </xdr:nvSpPr>
      <xdr:spPr>
        <a:xfrm>
          <a:off x="4305300"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0</xdr:rowOff>
    </xdr:from>
    <xdr:to>
      <xdr:col>3</xdr:col>
      <xdr:colOff>828675</xdr:colOff>
      <xdr:row>45</xdr:row>
      <xdr:rowOff>0</xdr:rowOff>
    </xdr:to>
    <xdr:sp>
      <xdr:nvSpPr>
        <xdr:cNvPr id="3" name="TextBox 3"/>
        <xdr:cNvSpPr txBox="1">
          <a:spLocks noChangeArrowheads="1"/>
        </xdr:cNvSpPr>
      </xdr:nvSpPr>
      <xdr:spPr>
        <a:xfrm>
          <a:off x="9525" y="6515100"/>
          <a:ext cx="5724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45</xdr:row>
      <xdr:rowOff>0</xdr:rowOff>
    </xdr:from>
    <xdr:to>
      <xdr:col>3</xdr:col>
      <xdr:colOff>819150</xdr:colOff>
      <xdr:row>45</xdr:row>
      <xdr:rowOff>0</xdr:rowOff>
    </xdr:to>
    <xdr:sp>
      <xdr:nvSpPr>
        <xdr:cNvPr id="4" name="TextBox 4"/>
        <xdr:cNvSpPr txBox="1">
          <a:spLocks noChangeArrowheads="1"/>
        </xdr:cNvSpPr>
      </xdr:nvSpPr>
      <xdr:spPr>
        <a:xfrm>
          <a:off x="38100" y="6515100"/>
          <a:ext cx="56864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46</xdr:row>
      <xdr:rowOff>0</xdr:rowOff>
    </xdr:from>
    <xdr:to>
      <xdr:col>3</xdr:col>
      <xdr:colOff>742950</xdr:colOff>
      <xdr:row>46</xdr:row>
      <xdr:rowOff>0</xdr:rowOff>
    </xdr:to>
    <xdr:sp>
      <xdr:nvSpPr>
        <xdr:cNvPr id="5" name="TextBox 5"/>
        <xdr:cNvSpPr txBox="1">
          <a:spLocks noChangeArrowheads="1"/>
        </xdr:cNvSpPr>
      </xdr:nvSpPr>
      <xdr:spPr>
        <a:xfrm>
          <a:off x="38100" y="6657975"/>
          <a:ext cx="56102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46</xdr:row>
      <xdr:rowOff>0</xdr:rowOff>
    </xdr:from>
    <xdr:to>
      <xdr:col>3</xdr:col>
      <xdr:colOff>790575</xdr:colOff>
      <xdr:row>46</xdr:row>
      <xdr:rowOff>0</xdr:rowOff>
    </xdr:to>
    <xdr:sp>
      <xdr:nvSpPr>
        <xdr:cNvPr id="6" name="TextBox 6"/>
        <xdr:cNvSpPr txBox="1">
          <a:spLocks noChangeArrowheads="1"/>
        </xdr:cNvSpPr>
      </xdr:nvSpPr>
      <xdr:spPr>
        <a:xfrm>
          <a:off x="0" y="6657975"/>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46</xdr:row>
      <xdr:rowOff>9525</xdr:rowOff>
    </xdr:from>
    <xdr:to>
      <xdr:col>3</xdr:col>
      <xdr:colOff>781050</xdr:colOff>
      <xdr:row>49</xdr:row>
      <xdr:rowOff>152400</xdr:rowOff>
    </xdr:to>
    <xdr:sp>
      <xdr:nvSpPr>
        <xdr:cNvPr id="7" name="TextBox 7"/>
        <xdr:cNvSpPr txBox="1">
          <a:spLocks noChangeArrowheads="1"/>
        </xdr:cNvSpPr>
      </xdr:nvSpPr>
      <xdr:spPr>
        <a:xfrm>
          <a:off x="0" y="6667500"/>
          <a:ext cx="568642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0</xdr:colOff>
      <xdr:row>51</xdr:row>
      <xdr:rowOff>0</xdr:rowOff>
    </xdr:from>
    <xdr:to>
      <xdr:col>3</xdr:col>
      <xdr:colOff>790575</xdr:colOff>
      <xdr:row>51</xdr:row>
      <xdr:rowOff>0</xdr:rowOff>
    </xdr:to>
    <xdr:sp>
      <xdr:nvSpPr>
        <xdr:cNvPr id="8" name="TextBox 8"/>
        <xdr:cNvSpPr txBox="1">
          <a:spLocks noChangeArrowheads="1"/>
        </xdr:cNvSpPr>
      </xdr:nvSpPr>
      <xdr:spPr>
        <a:xfrm>
          <a:off x="0" y="7467600"/>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0</xdr:rowOff>
    </xdr:from>
    <xdr:to>
      <xdr:col>5</xdr:col>
      <xdr:colOff>0</xdr:colOff>
      <xdr:row>35</xdr:row>
      <xdr:rowOff>0</xdr:rowOff>
    </xdr:to>
    <xdr:sp>
      <xdr:nvSpPr>
        <xdr:cNvPr id="1" name="TextBox 1"/>
        <xdr:cNvSpPr txBox="1">
          <a:spLocks noChangeArrowheads="1"/>
        </xdr:cNvSpPr>
      </xdr:nvSpPr>
      <xdr:spPr>
        <a:xfrm>
          <a:off x="28575" y="505777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35</xdr:row>
      <xdr:rowOff>0</xdr:rowOff>
    </xdr:from>
    <xdr:ext cx="76200" cy="228600"/>
    <xdr:sp>
      <xdr:nvSpPr>
        <xdr:cNvPr id="2" name="TextBox 2"/>
        <xdr:cNvSpPr txBox="1">
          <a:spLocks noChangeArrowheads="1"/>
        </xdr:cNvSpPr>
      </xdr:nvSpPr>
      <xdr:spPr>
        <a:xfrm>
          <a:off x="3562350" y="50577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35</xdr:row>
      <xdr:rowOff>0</xdr:rowOff>
    </xdr:from>
    <xdr:to>
      <xdr:col>4</xdr:col>
      <xdr:colOff>838200</xdr:colOff>
      <xdr:row>35</xdr:row>
      <xdr:rowOff>0</xdr:rowOff>
    </xdr:to>
    <xdr:sp>
      <xdr:nvSpPr>
        <xdr:cNvPr id="3" name="TextBox 3"/>
        <xdr:cNvSpPr txBox="1">
          <a:spLocks noChangeArrowheads="1"/>
        </xdr:cNvSpPr>
      </xdr:nvSpPr>
      <xdr:spPr>
        <a:xfrm>
          <a:off x="9525" y="50577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35</xdr:row>
      <xdr:rowOff>0</xdr:rowOff>
    </xdr:from>
    <xdr:to>
      <xdr:col>4</xdr:col>
      <xdr:colOff>790575</xdr:colOff>
      <xdr:row>35</xdr:row>
      <xdr:rowOff>0</xdr:rowOff>
    </xdr:to>
    <xdr:sp>
      <xdr:nvSpPr>
        <xdr:cNvPr id="4" name="TextBox 4"/>
        <xdr:cNvSpPr txBox="1">
          <a:spLocks noChangeArrowheads="1"/>
        </xdr:cNvSpPr>
      </xdr:nvSpPr>
      <xdr:spPr>
        <a:xfrm>
          <a:off x="9525" y="5057775"/>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35</xdr:row>
      <xdr:rowOff>0</xdr:rowOff>
    </xdr:from>
    <xdr:to>
      <xdr:col>5</xdr:col>
      <xdr:colOff>47625</xdr:colOff>
      <xdr:row>35</xdr:row>
      <xdr:rowOff>0</xdr:rowOff>
    </xdr:to>
    <xdr:sp>
      <xdr:nvSpPr>
        <xdr:cNvPr id="5" name="TextBox 5"/>
        <xdr:cNvSpPr txBox="1">
          <a:spLocks noChangeArrowheads="1"/>
        </xdr:cNvSpPr>
      </xdr:nvSpPr>
      <xdr:spPr>
        <a:xfrm>
          <a:off x="47625" y="5057775"/>
          <a:ext cx="55054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35</xdr:row>
      <xdr:rowOff>0</xdr:rowOff>
    </xdr:from>
    <xdr:to>
      <xdr:col>4</xdr:col>
      <xdr:colOff>847725</xdr:colOff>
      <xdr:row>35</xdr:row>
      <xdr:rowOff>0</xdr:rowOff>
    </xdr:to>
    <xdr:sp>
      <xdr:nvSpPr>
        <xdr:cNvPr id="6" name="TextBox 6"/>
        <xdr:cNvSpPr txBox="1">
          <a:spLocks noChangeArrowheads="1"/>
        </xdr:cNvSpPr>
      </xdr:nvSpPr>
      <xdr:spPr>
        <a:xfrm>
          <a:off x="19050" y="505777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35</xdr:row>
      <xdr:rowOff>28575</xdr:rowOff>
    </xdr:from>
    <xdr:to>
      <xdr:col>5</xdr:col>
      <xdr:colOff>57150</xdr:colOff>
      <xdr:row>38</xdr:row>
      <xdr:rowOff>133350</xdr:rowOff>
    </xdr:to>
    <xdr:sp>
      <xdr:nvSpPr>
        <xdr:cNvPr id="7" name="TextBox 7"/>
        <xdr:cNvSpPr txBox="1">
          <a:spLocks noChangeArrowheads="1"/>
        </xdr:cNvSpPr>
      </xdr:nvSpPr>
      <xdr:spPr>
        <a:xfrm>
          <a:off x="47625" y="5086350"/>
          <a:ext cx="5514975"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19050</xdr:colOff>
      <xdr:row>44</xdr:row>
      <xdr:rowOff>0</xdr:rowOff>
    </xdr:from>
    <xdr:to>
      <xdr:col>4</xdr:col>
      <xdr:colOff>847725</xdr:colOff>
      <xdr:row>44</xdr:row>
      <xdr:rowOff>0</xdr:rowOff>
    </xdr:to>
    <xdr:sp>
      <xdr:nvSpPr>
        <xdr:cNvPr id="8" name="TextBox 8"/>
        <xdr:cNvSpPr txBox="1">
          <a:spLocks noChangeArrowheads="1"/>
        </xdr:cNvSpPr>
      </xdr:nvSpPr>
      <xdr:spPr>
        <a:xfrm>
          <a:off x="19050" y="651510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39</xdr:row>
      <xdr:rowOff>0</xdr:rowOff>
    </xdr:from>
    <xdr:ext cx="76200" cy="228600"/>
    <xdr:sp>
      <xdr:nvSpPr>
        <xdr:cNvPr id="9" name="TextBox 9"/>
        <xdr:cNvSpPr txBox="1">
          <a:spLocks noChangeArrowheads="1"/>
        </xdr:cNvSpPr>
      </xdr:nvSpPr>
      <xdr:spPr>
        <a:xfrm>
          <a:off x="3562350" y="57054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4</xdr:col>
      <xdr:colOff>619125</xdr:colOff>
      <xdr:row>48</xdr:row>
      <xdr:rowOff>0</xdr:rowOff>
    </xdr:to>
    <xdr:sp>
      <xdr:nvSpPr>
        <xdr:cNvPr id="1" name="TextBox 1"/>
        <xdr:cNvSpPr txBox="1">
          <a:spLocks noChangeArrowheads="1"/>
        </xdr:cNvSpPr>
      </xdr:nvSpPr>
      <xdr:spPr>
        <a:xfrm>
          <a:off x="9525" y="6934200"/>
          <a:ext cx="51339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48</xdr:row>
      <xdr:rowOff>0</xdr:rowOff>
    </xdr:from>
    <xdr:to>
      <xdr:col>4</xdr:col>
      <xdr:colOff>590550</xdr:colOff>
      <xdr:row>48</xdr:row>
      <xdr:rowOff>0</xdr:rowOff>
    </xdr:to>
    <xdr:sp>
      <xdr:nvSpPr>
        <xdr:cNvPr id="2" name="TextBox 2"/>
        <xdr:cNvSpPr txBox="1">
          <a:spLocks noChangeArrowheads="1"/>
        </xdr:cNvSpPr>
      </xdr:nvSpPr>
      <xdr:spPr>
        <a:xfrm>
          <a:off x="38100" y="6934200"/>
          <a:ext cx="50768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0</xdr:colOff>
      <xdr:row>48</xdr:row>
      <xdr:rowOff>38100</xdr:rowOff>
    </xdr:from>
    <xdr:to>
      <xdr:col>5</xdr:col>
      <xdr:colOff>266700</xdr:colOff>
      <xdr:row>50</xdr:row>
      <xdr:rowOff>152400</xdr:rowOff>
    </xdr:to>
    <xdr:sp>
      <xdr:nvSpPr>
        <xdr:cNvPr id="3" name="TextBox 3"/>
        <xdr:cNvSpPr txBox="1">
          <a:spLocks noChangeArrowheads="1"/>
        </xdr:cNvSpPr>
      </xdr:nvSpPr>
      <xdr:spPr>
        <a:xfrm>
          <a:off x="0" y="6972300"/>
          <a:ext cx="5429250" cy="4000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2005.</a:t>
          </a:r>
        </a:p>
      </xdr:txBody>
    </xdr:sp>
    <xdr:clientData/>
  </xdr:twoCellAnchor>
  <xdr:twoCellAnchor>
    <xdr:from>
      <xdr:col>0</xdr:col>
      <xdr:colOff>19050</xdr:colOff>
      <xdr:row>55</xdr:row>
      <xdr:rowOff>0</xdr:rowOff>
    </xdr:from>
    <xdr:to>
      <xdr:col>5</xdr:col>
      <xdr:colOff>304800</xdr:colOff>
      <xdr:row>55</xdr:row>
      <xdr:rowOff>0</xdr:rowOff>
    </xdr:to>
    <xdr:sp>
      <xdr:nvSpPr>
        <xdr:cNvPr id="4" name="TextBox 4"/>
        <xdr:cNvSpPr txBox="1">
          <a:spLocks noChangeArrowheads="1"/>
        </xdr:cNvSpPr>
      </xdr:nvSpPr>
      <xdr:spPr>
        <a:xfrm>
          <a:off x="19050" y="8029575"/>
          <a:ext cx="5448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55</xdr:row>
      <xdr:rowOff>0</xdr:rowOff>
    </xdr:from>
    <xdr:to>
      <xdr:col>5</xdr:col>
      <xdr:colOff>304800</xdr:colOff>
      <xdr:row>55</xdr:row>
      <xdr:rowOff>0</xdr:rowOff>
    </xdr:to>
    <xdr:sp>
      <xdr:nvSpPr>
        <xdr:cNvPr id="5" name="TextBox 5"/>
        <xdr:cNvSpPr txBox="1">
          <a:spLocks noChangeArrowheads="1"/>
        </xdr:cNvSpPr>
      </xdr:nvSpPr>
      <xdr:spPr>
        <a:xfrm>
          <a:off x="19050" y="8029575"/>
          <a:ext cx="5448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9525</xdr:rowOff>
    </xdr:from>
    <xdr:to>
      <xdr:col>8</xdr:col>
      <xdr:colOff>304800</xdr:colOff>
      <xdr:row>42</xdr:row>
      <xdr:rowOff>76200</xdr:rowOff>
    </xdr:to>
    <xdr:sp>
      <xdr:nvSpPr>
        <xdr:cNvPr id="1" name="Text 18"/>
        <xdr:cNvSpPr txBox="1">
          <a:spLocks noChangeArrowheads="1"/>
        </xdr:cNvSpPr>
      </xdr:nvSpPr>
      <xdr:spPr>
        <a:xfrm>
          <a:off x="314325" y="6515100"/>
          <a:ext cx="59436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2005 was not qualified.</a:t>
          </a:r>
        </a:p>
      </xdr:txBody>
    </xdr:sp>
    <xdr:clientData/>
  </xdr:twoCellAnchor>
  <xdr:twoCellAnchor>
    <xdr:from>
      <xdr:col>1</xdr:col>
      <xdr:colOff>9525</xdr:colOff>
      <xdr:row>133</xdr:row>
      <xdr:rowOff>0</xdr:rowOff>
    </xdr:from>
    <xdr:to>
      <xdr:col>8</xdr:col>
      <xdr:colOff>304800</xdr:colOff>
      <xdr:row>133</xdr:row>
      <xdr:rowOff>0</xdr:rowOff>
    </xdr:to>
    <xdr:sp>
      <xdr:nvSpPr>
        <xdr:cNvPr id="2" name="Text 18"/>
        <xdr:cNvSpPr txBox="1">
          <a:spLocks noChangeArrowheads="1"/>
        </xdr:cNvSpPr>
      </xdr:nvSpPr>
      <xdr:spPr>
        <a:xfrm>
          <a:off x="314325" y="21336000"/>
          <a:ext cx="59436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135</xdr:row>
      <xdr:rowOff>9525</xdr:rowOff>
    </xdr:from>
    <xdr:to>
      <xdr:col>8</xdr:col>
      <xdr:colOff>304800</xdr:colOff>
      <xdr:row>136</xdr:row>
      <xdr:rowOff>66675</xdr:rowOff>
    </xdr:to>
    <xdr:sp>
      <xdr:nvSpPr>
        <xdr:cNvPr id="3" name="Text 18"/>
        <xdr:cNvSpPr txBox="1">
          <a:spLocks noChangeArrowheads="1"/>
        </xdr:cNvSpPr>
      </xdr:nvSpPr>
      <xdr:spPr>
        <a:xfrm>
          <a:off x="314325" y="21631275"/>
          <a:ext cx="59436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 </a:t>
          </a:r>
        </a:p>
      </xdr:txBody>
    </xdr:sp>
    <xdr:clientData/>
  </xdr:twoCellAnchor>
  <xdr:twoCellAnchor>
    <xdr:from>
      <xdr:col>1</xdr:col>
      <xdr:colOff>9525</xdr:colOff>
      <xdr:row>141</xdr:row>
      <xdr:rowOff>9525</xdr:rowOff>
    </xdr:from>
    <xdr:to>
      <xdr:col>9</xdr:col>
      <xdr:colOff>0</xdr:colOff>
      <xdr:row>142</xdr:row>
      <xdr:rowOff>95250</xdr:rowOff>
    </xdr:to>
    <xdr:sp>
      <xdr:nvSpPr>
        <xdr:cNvPr id="4" name="Text 18"/>
        <xdr:cNvSpPr txBox="1">
          <a:spLocks noChangeArrowheads="1"/>
        </xdr:cNvSpPr>
      </xdr:nvSpPr>
      <xdr:spPr>
        <a:xfrm>
          <a:off x="314325" y="22488525"/>
          <a:ext cx="59436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0</xdr:col>
      <xdr:colOff>295275</xdr:colOff>
      <xdr:row>147</xdr:row>
      <xdr:rowOff>47625</xdr:rowOff>
    </xdr:from>
    <xdr:to>
      <xdr:col>8</xdr:col>
      <xdr:colOff>285750</xdr:colOff>
      <xdr:row>150</xdr:row>
      <xdr:rowOff>0</xdr:rowOff>
    </xdr:to>
    <xdr:sp>
      <xdr:nvSpPr>
        <xdr:cNvPr id="5" name="Text 18"/>
        <xdr:cNvSpPr txBox="1">
          <a:spLocks noChangeArrowheads="1"/>
        </xdr:cNvSpPr>
      </xdr:nvSpPr>
      <xdr:spPr>
        <a:xfrm>
          <a:off x="295275" y="23421975"/>
          <a:ext cx="5943600" cy="381000"/>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2005.</a:t>
          </a:r>
        </a:p>
      </xdr:txBody>
    </xdr:sp>
    <xdr:clientData/>
  </xdr:twoCellAnchor>
  <xdr:twoCellAnchor>
    <xdr:from>
      <xdr:col>1</xdr:col>
      <xdr:colOff>9525</xdr:colOff>
      <xdr:row>197</xdr:row>
      <xdr:rowOff>9525</xdr:rowOff>
    </xdr:from>
    <xdr:to>
      <xdr:col>9</xdr:col>
      <xdr:colOff>0</xdr:colOff>
      <xdr:row>207</xdr:row>
      <xdr:rowOff>133350</xdr:rowOff>
    </xdr:to>
    <xdr:sp>
      <xdr:nvSpPr>
        <xdr:cNvPr id="6" name="Text 18"/>
        <xdr:cNvSpPr txBox="1">
          <a:spLocks noChangeArrowheads="1"/>
        </xdr:cNvSpPr>
      </xdr:nvSpPr>
      <xdr:spPr>
        <a:xfrm>
          <a:off x="314325" y="30108525"/>
          <a:ext cx="5943600" cy="155257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third quarter ended 30 September 2006, the Group recorded a revenue of RM29.8 million and profit before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RM3.3 million. This result represents an increase of 25% from revenue of RM23.9 million and increase of 43% from profit before tax of RM2.3 million for the corresponding period in 2005. 
The increase in revenue is mainly attributed to increased orders by existing regular customers and new orders secured during the quarter. 
The increase in profit before tax is mainly attributed to the adjustment of the Group's product prices undertaken after honouring its obligations to fulfil the customers' confirmed orders during the second quarter of 2006. </a:t>
          </a:r>
        </a:p>
      </xdr:txBody>
    </xdr:sp>
    <xdr:clientData/>
  </xdr:twoCellAnchor>
  <xdr:twoCellAnchor>
    <xdr:from>
      <xdr:col>1</xdr:col>
      <xdr:colOff>19050</xdr:colOff>
      <xdr:row>212</xdr:row>
      <xdr:rowOff>28575</xdr:rowOff>
    </xdr:from>
    <xdr:to>
      <xdr:col>9</xdr:col>
      <xdr:colOff>0</xdr:colOff>
      <xdr:row>216</xdr:row>
      <xdr:rowOff>0</xdr:rowOff>
    </xdr:to>
    <xdr:sp>
      <xdr:nvSpPr>
        <xdr:cNvPr id="7" name="Text 18"/>
        <xdr:cNvSpPr txBox="1">
          <a:spLocks noChangeArrowheads="1"/>
        </xdr:cNvSpPr>
      </xdr:nvSpPr>
      <xdr:spPr>
        <a:xfrm>
          <a:off x="323850" y="32270700"/>
          <a:ext cx="5934075" cy="542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Profit before tax of the Group for the quarter under review of RM3.3 million is higher than the immediate preceding quarter's results of RM2.9 million mainly due to adjustment of the Group's product prices as explained in </a:t>
          </a:r>
          <a:r>
            <a:rPr lang="en-US" cap="none" sz="1000" b="1" i="0" u="none" baseline="0">
              <a:latin typeface="Times New Roman"/>
              <a:ea typeface="Times New Roman"/>
              <a:cs typeface="Times New Roman"/>
            </a:rPr>
            <a:t>Note B1 </a:t>
          </a:r>
          <a:r>
            <a:rPr lang="en-US" cap="none" sz="1000" b="0" i="0" u="none" baseline="0">
              <a:latin typeface="Times New Roman"/>
              <a:ea typeface="Times New Roman"/>
              <a:cs typeface="Times New Roman"/>
            </a:rPr>
            <a:t>above. </a:t>
          </a:r>
        </a:p>
      </xdr:txBody>
    </xdr:sp>
    <xdr:clientData/>
  </xdr:twoCellAnchor>
  <xdr:twoCellAnchor>
    <xdr:from>
      <xdr:col>1</xdr:col>
      <xdr:colOff>9525</xdr:colOff>
      <xdr:row>220</xdr:row>
      <xdr:rowOff>9525</xdr:rowOff>
    </xdr:from>
    <xdr:to>
      <xdr:col>9</xdr:col>
      <xdr:colOff>0</xdr:colOff>
      <xdr:row>226</xdr:row>
      <xdr:rowOff>0</xdr:rowOff>
    </xdr:to>
    <xdr:sp>
      <xdr:nvSpPr>
        <xdr:cNvPr id="8" name="Text 18"/>
        <xdr:cNvSpPr txBox="1">
          <a:spLocks noChangeArrowheads="1"/>
        </xdr:cNvSpPr>
      </xdr:nvSpPr>
      <xdr:spPr>
        <a:xfrm>
          <a:off x="314325" y="33394650"/>
          <a:ext cx="5943600" cy="847725"/>
        </a:xfrm>
        <a:prstGeom prst="rect">
          <a:avLst/>
        </a:prstGeom>
        <a:solidFill>
          <a:srgbClr val="FFFFFF"/>
        </a:solidFill>
        <a:ln w="1" cmpd="sng">
          <a:noFill/>
        </a:ln>
      </xdr:spPr>
      <xdr:txBody>
        <a:bodyPr vertOverflow="clip" wrap="square"/>
        <a:p>
          <a:pPr algn="l">
            <a:defRPr/>
          </a:pPr>
          <a:r>
            <a:rPr lang="en-US" cap="none" sz="1000" b="0" i="0" u="none" baseline="0"/>
            <a:t>Moving forward, the Group plans to continue moving up the value chain by penetrating higher-end segments with enhanced modern designs and materials in tandem with its current growth in business volume.
The Group remains cautious of the potential impact of continuing high raw material prices and global oil price fluctuations on its competitiveness.</a:t>
          </a:r>
        </a:p>
      </xdr:txBody>
    </xdr:sp>
    <xdr:clientData/>
  </xdr:twoCellAnchor>
  <xdr:twoCellAnchor>
    <xdr:from>
      <xdr:col>1</xdr:col>
      <xdr:colOff>9525</xdr:colOff>
      <xdr:row>226</xdr:row>
      <xdr:rowOff>0</xdr:rowOff>
    </xdr:from>
    <xdr:to>
      <xdr:col>8</xdr:col>
      <xdr:colOff>304800</xdr:colOff>
      <xdr:row>226</xdr:row>
      <xdr:rowOff>0</xdr:rowOff>
    </xdr:to>
    <xdr:sp>
      <xdr:nvSpPr>
        <xdr:cNvPr id="9" name="Text 18"/>
        <xdr:cNvSpPr txBox="1">
          <a:spLocks noChangeArrowheads="1"/>
        </xdr:cNvSpPr>
      </xdr:nvSpPr>
      <xdr:spPr>
        <a:xfrm>
          <a:off x="314325" y="34242375"/>
          <a:ext cx="5943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246</xdr:row>
      <xdr:rowOff>57150</xdr:rowOff>
    </xdr:from>
    <xdr:to>
      <xdr:col>9</xdr:col>
      <xdr:colOff>28575</xdr:colOff>
      <xdr:row>248</xdr:row>
      <xdr:rowOff>114300</xdr:rowOff>
    </xdr:to>
    <xdr:sp>
      <xdr:nvSpPr>
        <xdr:cNvPr id="10" name="Text 18"/>
        <xdr:cNvSpPr txBox="1">
          <a:spLocks noChangeArrowheads="1"/>
        </xdr:cNvSpPr>
      </xdr:nvSpPr>
      <xdr:spPr>
        <a:xfrm>
          <a:off x="342900" y="37223700"/>
          <a:ext cx="594360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258</xdr:row>
      <xdr:rowOff>85725</xdr:rowOff>
    </xdr:from>
    <xdr:to>
      <xdr:col>9</xdr:col>
      <xdr:colOff>0</xdr:colOff>
      <xdr:row>261</xdr:row>
      <xdr:rowOff>28575</xdr:rowOff>
    </xdr:to>
    <xdr:sp>
      <xdr:nvSpPr>
        <xdr:cNvPr id="11" name="Text 18"/>
        <xdr:cNvSpPr txBox="1">
          <a:spLocks noChangeArrowheads="1"/>
        </xdr:cNvSpPr>
      </xdr:nvSpPr>
      <xdr:spPr>
        <a:xfrm>
          <a:off x="314325" y="39138225"/>
          <a:ext cx="5943600" cy="419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265</xdr:row>
      <xdr:rowOff>28575</xdr:rowOff>
    </xdr:from>
    <xdr:to>
      <xdr:col>9</xdr:col>
      <xdr:colOff>9525</xdr:colOff>
      <xdr:row>310</xdr:row>
      <xdr:rowOff>57150</xdr:rowOff>
    </xdr:to>
    <xdr:sp>
      <xdr:nvSpPr>
        <xdr:cNvPr id="12" name="Text 18"/>
        <xdr:cNvSpPr txBox="1">
          <a:spLocks noChangeArrowheads="1"/>
        </xdr:cNvSpPr>
      </xdr:nvSpPr>
      <xdr:spPr>
        <a:xfrm>
          <a:off x="333375" y="40166925"/>
          <a:ext cx="5934075" cy="6457950"/>
        </a:xfrm>
        <a:prstGeom prst="rect">
          <a:avLst/>
        </a:prstGeom>
        <a:solidFill>
          <a:srgbClr val="FFFFFF"/>
        </a:solidFill>
        <a:ln w="1" cmpd="sng">
          <a:noFill/>
        </a:ln>
      </xdr:spPr>
      <xdr:txBody>
        <a:bodyPr vertOverflow="clip" wrap="square"/>
        <a:p>
          <a:pPr algn="just">
            <a:defRPr/>
          </a:pPr>
          <a:r>
            <a:rPr lang="en-US" cap="none" sz="1000" b="1" i="0" u="sng" baseline="0">
              <a:solidFill>
                <a:srgbClr val="000000"/>
              </a:solidFill>
              <a:latin typeface="Times New Roman"/>
              <a:ea typeface="Times New Roman"/>
              <a:cs typeface="Times New Roman"/>
            </a:rPr>
            <a:t>Proposal:</a:t>
          </a:r>
          <a:r>
            <a:rPr lang="en-US" cap="none" sz="1000" b="0" i="0" u="none" baseline="0">
              <a:solidFill>
                <a:srgbClr val="000000"/>
              </a:solidFill>
              <a:latin typeface="Times New Roman"/>
              <a:ea typeface="Times New Roman"/>
              <a:cs typeface="Times New Roman"/>
            </a:rPr>
            <a:t>
The Company ("DPS") announced on 21 July 2005 its intention to implement the following proposals:
a) Proposed transfer of the listing of and quotation for the entire issued and paid-up share capital of DPS of   
     RM60,000,000 comprising 120,000,000 ordinary shares of RM0.50 each in DPS ("Shares") from the 
     Second Board to Main Board of Bursa Malaysia Securities Berhad ("Bursa Securities") ("Proposed 
     Transfer")
b) Proposed private placement of up to 12,000,000 new Shares, representing 10% of the issued and paid-up 
     share capital of DPS ("Placement Shares") ("Proposed Private Placement")
c) Proposed purchase of its own ordinary shares of up to 10% of the issued and paid-up share capital of DPS 
     ("Proposed Share Buy-Back"); and
d) Proposed establishment of an employee share option scheme for the granting of options to eligible 
     employees and/or directors of DPS and its subsidiary companies ("Group") to subscribe for up to 
     18,000,000 new Shares representing 15% of the issued and paid-up share capital of DPS ("Proposed 
     ESOS"); and
e) In conjunction with the Proposed ESOS, the Board proposes that the Company's Articles of Association 
     be amended to allow the Company to extend the ESOS options to its Non-Executive Directors ("Proposed 
     Amendments to the Articles")
</a:t>
          </a:r>
          <a:r>
            <a:rPr lang="en-US" cap="none" sz="1000" b="1" i="0" u="sng" baseline="0">
              <a:solidFill>
                <a:srgbClr val="000000"/>
              </a:solidFill>
              <a:latin typeface="Times New Roman"/>
              <a:ea typeface="Times New Roman"/>
              <a:cs typeface="Times New Roman"/>
            </a:rPr>
            <a:t>Update:</a:t>
          </a:r>
          <a:r>
            <a:rPr lang="en-US" cap="none" sz="1000" b="0" i="0" u="none" baseline="0">
              <a:solidFill>
                <a:srgbClr val="000000"/>
              </a:solidFill>
              <a:latin typeface="Times New Roman"/>
              <a:ea typeface="Times New Roman"/>
              <a:cs typeface="Times New Roman"/>
            </a:rPr>
            <a:t>
Bursa Malaysia Securities Berhad had vide its letter dated 8 September 2005 approved-in-principle the listing of new ordinary shares of RM0.50 each to be issued pursuant to the exercise of options granted under the ESOS of up to fifteen percent (15%) of the issued and paid-up share capital of the Company at any point in time during the duration of the ESOS, subject to shareholders' approval and receipt of a certified true copy of the resolution passed at its general meeting approving the ESOS. 
Ministry of International Trade and Industry ("MITI") vide its letter dated 3 October 2005 had taken note and has no objection to the Private Placement, subject to Securities Commission approval and notification of private placement subscribers to MITI for the purpose of equity computation.
Securities Commission ("SC") had also vide its letter dated 10 October 2005 approved the Proposed Transfer and Proposed Private Placement., subject to specific terms and conditions as disclosed in the announcement to the Bursa Malaysia on 12 October 2005. The SC, vide its same letter dated 10 October 2005, had also approved the Proposed Transfer and Proposed Private Placement under the Foreign Investment Committee Guidelines on the Acquisition of Interests, Mergers and Take-Overs by Local and Foreign Interests.
Bursa Malaysia vide its letter dated 25 October 2005 approved-in-principle the Proposed Transfer and Proposed Private Placement , subject to terms and conditions imposed. The Proposed Transfer was successfully carried out on 9 November 2005.
The Proposed Amendments to the Articles, Proposed ESOS and Proposed Share Buy-Back were approved by the Company's Extraordinary General Meeting ("EGM") on 9 January 2006.
The Private Placement was successfuly completed on 19 April 2006.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343</xdr:row>
      <xdr:rowOff>0</xdr:rowOff>
    </xdr:from>
    <xdr:to>
      <xdr:col>9</xdr:col>
      <xdr:colOff>0</xdr:colOff>
      <xdr:row>344</xdr:row>
      <xdr:rowOff>76200</xdr:rowOff>
    </xdr:to>
    <xdr:sp>
      <xdr:nvSpPr>
        <xdr:cNvPr id="13" name="Text 18"/>
        <xdr:cNvSpPr txBox="1">
          <a:spLocks noChangeArrowheads="1"/>
        </xdr:cNvSpPr>
      </xdr:nvSpPr>
      <xdr:spPr>
        <a:xfrm>
          <a:off x="314325" y="51568350"/>
          <a:ext cx="5943600"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9</xdr:row>
      <xdr:rowOff>133350</xdr:rowOff>
    </xdr:from>
    <xdr:to>
      <xdr:col>8</xdr:col>
      <xdr:colOff>266700</xdr:colOff>
      <xdr:row>35</xdr:row>
      <xdr:rowOff>95250</xdr:rowOff>
    </xdr:to>
    <xdr:sp>
      <xdr:nvSpPr>
        <xdr:cNvPr id="14" name="TextBox 14"/>
        <xdr:cNvSpPr txBox="1">
          <a:spLocks noChangeArrowheads="1"/>
        </xdr:cNvSpPr>
      </xdr:nvSpPr>
      <xdr:spPr>
        <a:xfrm>
          <a:off x="314325" y="1476375"/>
          <a:ext cx="5905500" cy="41433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same accounting policies and methods of computation are followed in the interim financial statements as compared with the financial statements for the year ended 31 December 2005 except for change of accounting policies on:
(a) the recognition of deferred tax asset for the carryforward of untilised re-investment allowance that gives rise to a deductible temporary difference.  The Group ceases to recognise this deferred tax asset amounted to RM3,659,158 as at 1 January 2006 as the Directors are of the view that this will lead to a more transparent presentation of financial statements.  This cessation of recognition has resulted in a debit to the retained profits.
(b) the carryforward  and amortisation of negative goodwill on adoption of FRS 3, Business Combinations.  FRS 3 prohibits the creditation of negative goodwill and requires the release of negative goodwill to retained profits immediately.  Accordingly, the balance of negative goodwill which has not been credited amounted to RM4,406,968 as at 1 January 2006 has been credited immediately to retained profits. 
</a:t>
          </a:r>
        </a:p>
      </xdr:txBody>
    </xdr:sp>
    <xdr:clientData/>
  </xdr:twoCellAnchor>
  <xdr:twoCellAnchor>
    <xdr:from>
      <xdr:col>1</xdr:col>
      <xdr:colOff>19050</xdr:colOff>
      <xdr:row>71</xdr:row>
      <xdr:rowOff>28575</xdr:rowOff>
    </xdr:from>
    <xdr:to>
      <xdr:col>9</xdr:col>
      <xdr:colOff>0</xdr:colOff>
      <xdr:row>74</xdr:row>
      <xdr:rowOff>0</xdr:rowOff>
    </xdr:to>
    <xdr:sp>
      <xdr:nvSpPr>
        <xdr:cNvPr id="15" name="TextBox 15"/>
        <xdr:cNvSpPr txBox="1">
          <a:spLocks noChangeArrowheads="1"/>
        </xdr:cNvSpPr>
      </xdr:nvSpPr>
      <xdr:spPr>
        <a:xfrm>
          <a:off x="323850" y="11182350"/>
          <a:ext cx="5934075"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370</xdr:row>
      <xdr:rowOff>0</xdr:rowOff>
    </xdr:from>
    <xdr:to>
      <xdr:col>8</xdr:col>
      <xdr:colOff>247650</xdr:colOff>
      <xdr:row>372</xdr:row>
      <xdr:rowOff>47625</xdr:rowOff>
    </xdr:to>
    <xdr:sp>
      <xdr:nvSpPr>
        <xdr:cNvPr id="16" name="TextBox 16"/>
        <xdr:cNvSpPr txBox="1">
          <a:spLocks noChangeArrowheads="1"/>
        </xdr:cNvSpPr>
      </xdr:nvSpPr>
      <xdr:spPr>
        <a:xfrm>
          <a:off x="295275" y="55711725"/>
          <a:ext cx="5905500"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137</xdr:row>
      <xdr:rowOff>0</xdr:rowOff>
    </xdr:from>
    <xdr:to>
      <xdr:col>8</xdr:col>
      <xdr:colOff>304800</xdr:colOff>
      <xdr:row>137</xdr:row>
      <xdr:rowOff>0</xdr:rowOff>
    </xdr:to>
    <xdr:sp>
      <xdr:nvSpPr>
        <xdr:cNvPr id="17" name="TextBox 17"/>
        <xdr:cNvSpPr txBox="1">
          <a:spLocks noChangeArrowheads="1"/>
        </xdr:cNvSpPr>
      </xdr:nvSpPr>
      <xdr:spPr>
        <a:xfrm>
          <a:off x="323850" y="21831300"/>
          <a:ext cx="59340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137</xdr:row>
      <xdr:rowOff>0</xdr:rowOff>
    </xdr:from>
    <xdr:to>
      <xdr:col>8</xdr:col>
      <xdr:colOff>304800</xdr:colOff>
      <xdr:row>137</xdr:row>
      <xdr:rowOff>0</xdr:rowOff>
    </xdr:to>
    <xdr:sp>
      <xdr:nvSpPr>
        <xdr:cNvPr id="18" name="TextBox 18"/>
        <xdr:cNvSpPr txBox="1">
          <a:spLocks noChangeArrowheads="1"/>
        </xdr:cNvSpPr>
      </xdr:nvSpPr>
      <xdr:spPr>
        <a:xfrm>
          <a:off x="304800" y="21831300"/>
          <a:ext cx="59531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47</xdr:row>
      <xdr:rowOff>0</xdr:rowOff>
    </xdr:from>
    <xdr:to>
      <xdr:col>8</xdr:col>
      <xdr:colOff>304800</xdr:colOff>
      <xdr:row>47</xdr:row>
      <xdr:rowOff>0</xdr:rowOff>
    </xdr:to>
    <xdr:sp>
      <xdr:nvSpPr>
        <xdr:cNvPr id="19" name="Text 18"/>
        <xdr:cNvSpPr txBox="1">
          <a:spLocks noChangeArrowheads="1"/>
        </xdr:cNvSpPr>
      </xdr:nvSpPr>
      <xdr:spPr>
        <a:xfrm>
          <a:off x="314325" y="7362825"/>
          <a:ext cx="59436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240</xdr:row>
      <xdr:rowOff>9525</xdr:rowOff>
    </xdr:from>
    <xdr:to>
      <xdr:col>9</xdr:col>
      <xdr:colOff>0</xdr:colOff>
      <xdr:row>243</xdr:row>
      <xdr:rowOff>0</xdr:rowOff>
    </xdr:to>
    <xdr:sp>
      <xdr:nvSpPr>
        <xdr:cNvPr id="20" name="Text 18"/>
        <xdr:cNvSpPr txBox="1">
          <a:spLocks noChangeArrowheads="1"/>
        </xdr:cNvSpPr>
      </xdr:nvSpPr>
      <xdr:spPr>
        <a:xfrm>
          <a:off x="314325" y="36252150"/>
          <a:ext cx="5943600"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 </a:t>
          </a:r>
        </a:p>
      </xdr:txBody>
    </xdr:sp>
    <xdr:clientData/>
  </xdr:twoCellAnchor>
  <xdr:twoCellAnchor>
    <xdr:from>
      <xdr:col>0</xdr:col>
      <xdr:colOff>295275</xdr:colOff>
      <xdr:row>335</xdr:row>
      <xdr:rowOff>104775</xdr:rowOff>
    </xdr:from>
    <xdr:to>
      <xdr:col>8</xdr:col>
      <xdr:colOff>285750</xdr:colOff>
      <xdr:row>338</xdr:row>
      <xdr:rowOff>28575</xdr:rowOff>
    </xdr:to>
    <xdr:sp>
      <xdr:nvSpPr>
        <xdr:cNvPr id="21" name="Text 18"/>
        <xdr:cNvSpPr txBox="1">
          <a:spLocks noChangeArrowheads="1"/>
        </xdr:cNvSpPr>
      </xdr:nvSpPr>
      <xdr:spPr>
        <a:xfrm>
          <a:off x="295275" y="50377725"/>
          <a:ext cx="59436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128</xdr:row>
      <xdr:rowOff>9525</xdr:rowOff>
    </xdr:from>
    <xdr:to>
      <xdr:col>9</xdr:col>
      <xdr:colOff>0</xdr:colOff>
      <xdr:row>130</xdr:row>
      <xdr:rowOff>152400</xdr:rowOff>
    </xdr:to>
    <xdr:sp>
      <xdr:nvSpPr>
        <xdr:cNvPr id="22" name="Text 18"/>
        <xdr:cNvSpPr txBox="1">
          <a:spLocks noChangeArrowheads="1"/>
        </xdr:cNvSpPr>
      </xdr:nvSpPr>
      <xdr:spPr>
        <a:xfrm>
          <a:off x="314325" y="20459700"/>
          <a:ext cx="5943600" cy="428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2005.</a:t>
          </a:r>
        </a:p>
      </xdr:txBody>
    </xdr:sp>
    <xdr:clientData/>
  </xdr:twoCellAnchor>
  <xdr:twoCellAnchor>
    <xdr:from>
      <xdr:col>0</xdr:col>
      <xdr:colOff>257175</xdr:colOff>
      <xdr:row>349</xdr:row>
      <xdr:rowOff>9525</xdr:rowOff>
    </xdr:from>
    <xdr:to>
      <xdr:col>8</xdr:col>
      <xdr:colOff>209550</xdr:colOff>
      <xdr:row>351</xdr:row>
      <xdr:rowOff>47625</xdr:rowOff>
    </xdr:to>
    <xdr:sp>
      <xdr:nvSpPr>
        <xdr:cNvPr id="23" name="TextBox 23"/>
        <xdr:cNvSpPr txBox="1">
          <a:spLocks noChangeArrowheads="1"/>
        </xdr:cNvSpPr>
      </xdr:nvSpPr>
      <xdr:spPr>
        <a:xfrm>
          <a:off x="257175" y="52339875"/>
          <a:ext cx="5905500" cy="323850"/>
        </a:xfrm>
        <a:prstGeom prst="rect">
          <a:avLst/>
        </a:prstGeom>
        <a:solidFill>
          <a:srgbClr val="FFFFFF"/>
        </a:solidFill>
        <a:ln w="9525" cmpd="sng">
          <a:noFill/>
        </a:ln>
      </xdr:spPr>
      <xdr:txBody>
        <a:bodyPr vertOverflow="clip" wrap="square"/>
        <a:p>
          <a:pPr algn="l">
            <a:defRPr/>
          </a:pPr>
          <a:r>
            <a:rPr lang="en-US" cap="none" sz="1000" b="0" i="0" u="none" baseline="0"/>
            <a:t>The Board of Directors do not recommend any interim dividend for the current quarter under review.</a:t>
          </a:r>
        </a:p>
      </xdr:txBody>
    </xdr:sp>
    <xdr:clientData/>
  </xdr:twoCellAnchor>
  <xdr:twoCellAnchor>
    <xdr:from>
      <xdr:col>1</xdr:col>
      <xdr:colOff>9525</xdr:colOff>
      <xdr:row>52</xdr:row>
      <xdr:rowOff>9525</xdr:rowOff>
    </xdr:from>
    <xdr:to>
      <xdr:col>8</xdr:col>
      <xdr:colOff>304800</xdr:colOff>
      <xdr:row>54</xdr:row>
      <xdr:rowOff>133350</xdr:rowOff>
    </xdr:to>
    <xdr:sp>
      <xdr:nvSpPr>
        <xdr:cNvPr id="24" name="Text 18"/>
        <xdr:cNvSpPr txBox="1">
          <a:spLocks noChangeArrowheads="1"/>
        </xdr:cNvSpPr>
      </xdr:nvSpPr>
      <xdr:spPr>
        <a:xfrm>
          <a:off x="314325" y="8124825"/>
          <a:ext cx="5943600"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0</xdr:col>
      <xdr:colOff>295275</xdr:colOff>
      <xdr:row>102</xdr:row>
      <xdr:rowOff>104775</xdr:rowOff>
    </xdr:from>
    <xdr:to>
      <xdr:col>8</xdr:col>
      <xdr:colOff>285750</xdr:colOff>
      <xdr:row>110</xdr:row>
      <xdr:rowOff>0</xdr:rowOff>
    </xdr:to>
    <xdr:sp>
      <xdr:nvSpPr>
        <xdr:cNvPr id="25" name="Text 18"/>
        <xdr:cNvSpPr txBox="1">
          <a:spLocks noChangeArrowheads="1"/>
        </xdr:cNvSpPr>
      </xdr:nvSpPr>
      <xdr:spPr>
        <a:xfrm>
          <a:off x="295275" y="16135350"/>
          <a:ext cx="5943600" cy="103822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America, Asia Pacific, Middle East and Africa.
</a:t>
          </a:r>
        </a:p>
      </xdr:txBody>
    </xdr:sp>
    <xdr:clientData/>
  </xdr:twoCellAnchor>
  <xdr:twoCellAnchor>
    <xdr:from>
      <xdr:col>1</xdr:col>
      <xdr:colOff>19050</xdr:colOff>
      <xdr:row>448</xdr:row>
      <xdr:rowOff>9525</xdr:rowOff>
    </xdr:from>
    <xdr:to>
      <xdr:col>9</xdr:col>
      <xdr:colOff>0</xdr:colOff>
      <xdr:row>480</xdr:row>
      <xdr:rowOff>104775</xdr:rowOff>
    </xdr:to>
    <xdr:sp>
      <xdr:nvSpPr>
        <xdr:cNvPr id="26" name="Text 18"/>
        <xdr:cNvSpPr txBox="1">
          <a:spLocks noChangeArrowheads="1"/>
        </xdr:cNvSpPr>
      </xdr:nvSpPr>
      <xdr:spPr>
        <a:xfrm>
          <a:off x="323850" y="66998850"/>
          <a:ext cx="5934075" cy="4667250"/>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COMPLETED</a:t>
          </a:r>
          <a:r>
            <a:rPr lang="en-US" cap="none" sz="1000" b="0" i="0" u="none" baseline="0">
              <a:latin typeface="Times New Roman"/>
              <a:ea typeface="Times New Roman"/>
              <a:cs typeface="Times New Roman"/>
            </a:rPr>
            <a:t>
a) Permanent approval for the structures held under PT NO. 266 &amp; 267 (Lot 1629)  has been obtained on 22 July 2004 vide reference no.:JPKB/MPMBB: 00552/96.
b) Permanent approval for  structures held under PT NO. 4129, 4114 &amp; 4113 has been obtained on 22 July 2004 vide reference no.:JPKB/MPMBB: 05027/2002.
c) Lot 3702 - Ownership has been transferred and registered under Shantawood on 9 August 2002 as confirmed by Chee Siah Le Kee &amp; Partners in their letter dated 7 Jan 2004.
d) Lot 3701 - Ownership has been transferred and registered under Shantawood on 14 August 2006 as confirmed by San &amp; Associates in their letter dated 14 November 2006.
e) Lot 4095 - Ownership has been transferred and registered under Shantawood on 17 November 2005 as confirmed by Yap Koon Roy &amp; Associates in their letter dated 4 April 2006.
</a:t>
          </a:r>
          <a:r>
            <a:rPr lang="en-US" cap="none" sz="1000" b="1" i="0" u="sng" baseline="0">
              <a:latin typeface="Times New Roman"/>
              <a:ea typeface="Times New Roman"/>
              <a:cs typeface="Times New Roman"/>
            </a:rPr>
            <a:t>NOT COMPLETED</a:t>
          </a:r>
          <a:r>
            <a:rPr lang="en-US" cap="none" sz="1000" b="0" i="0" u="none" baseline="0">
              <a:latin typeface="Times New Roman"/>
              <a:ea typeface="Times New Roman"/>
              <a:cs typeface="Times New Roman"/>
            </a:rPr>
            <a:t>
a) Lot 4096 - The Memorandum Of Transfer of Title (Form 14A) has been signed by Shantawood and PKNM on 20 August 2004 and Yap Koon Roy &amp; Associates had forwarded the same for adjudication. Stamp duty was paid on 15 September 2004. Shantawood has also signed the loan documents to finance the purchase of Lot 4096. The Solicitors handling the loan documents has written to the existing chargee on 4 January 2006 for redemption statement. Further written reminders have also been sent to the chargee on 4 April 2006, 5 August 2006 and 10 October 2006 respectively. The Solicitors have also on 12 April 2006, 15 May 2006 and 16 May 2006 respectively spoken to the officer in charge in the existing chargee’s office for the redemption statement. The Solicitors are currently still pursuing the redemption statement from the bank.
</a:t>
          </a:r>
        </a:p>
      </xdr:txBody>
    </xdr:sp>
    <xdr:clientData/>
  </xdr:twoCellAnchor>
  <xdr:twoCellAnchor>
    <xdr:from>
      <xdr:col>1</xdr:col>
      <xdr:colOff>0</xdr:colOff>
      <xdr:row>384</xdr:row>
      <xdr:rowOff>9525</xdr:rowOff>
    </xdr:from>
    <xdr:to>
      <xdr:col>8</xdr:col>
      <xdr:colOff>257175</xdr:colOff>
      <xdr:row>386</xdr:row>
      <xdr:rowOff>114300</xdr:rowOff>
    </xdr:to>
    <xdr:sp>
      <xdr:nvSpPr>
        <xdr:cNvPr id="27" name="TextBox 27"/>
        <xdr:cNvSpPr txBox="1">
          <a:spLocks noChangeArrowheads="1"/>
        </xdr:cNvSpPr>
      </xdr:nvSpPr>
      <xdr:spPr>
        <a:xfrm>
          <a:off x="304800" y="57626250"/>
          <a:ext cx="5905500"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30 September 2006 arising from the Private Placement completed on 19 April 2006 amounting to RM7,320,000 are as follows:</a:t>
          </a:r>
        </a:p>
      </xdr:txBody>
    </xdr:sp>
    <xdr:clientData/>
  </xdr:twoCellAnchor>
  <xdr:twoCellAnchor>
    <xdr:from>
      <xdr:col>1</xdr:col>
      <xdr:colOff>9525</xdr:colOff>
      <xdr:row>333</xdr:row>
      <xdr:rowOff>0</xdr:rowOff>
    </xdr:from>
    <xdr:to>
      <xdr:col>8</xdr:col>
      <xdr:colOff>247650</xdr:colOff>
      <xdr:row>333</xdr:row>
      <xdr:rowOff>0</xdr:rowOff>
    </xdr:to>
    <xdr:sp>
      <xdr:nvSpPr>
        <xdr:cNvPr id="28" name="Text 18"/>
        <xdr:cNvSpPr txBox="1">
          <a:spLocks noChangeArrowheads="1"/>
        </xdr:cNvSpPr>
      </xdr:nvSpPr>
      <xdr:spPr>
        <a:xfrm>
          <a:off x="314325" y="49891950"/>
          <a:ext cx="58864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399</xdr:row>
      <xdr:rowOff>9525</xdr:rowOff>
    </xdr:from>
    <xdr:to>
      <xdr:col>8</xdr:col>
      <xdr:colOff>257175</xdr:colOff>
      <xdr:row>404</xdr:row>
      <xdr:rowOff>0</xdr:rowOff>
    </xdr:to>
    <xdr:sp>
      <xdr:nvSpPr>
        <xdr:cNvPr id="29" name="TextBox 29"/>
        <xdr:cNvSpPr txBox="1">
          <a:spLocks noChangeArrowheads="1"/>
        </xdr:cNvSpPr>
      </xdr:nvSpPr>
      <xdr:spPr>
        <a:xfrm>
          <a:off x="304800" y="59997975"/>
          <a:ext cx="5905500" cy="704850"/>
        </a:xfrm>
        <a:prstGeom prst="rect">
          <a:avLst/>
        </a:prstGeom>
        <a:solidFill>
          <a:srgbClr val="FFFFFF"/>
        </a:solidFill>
        <a:ln w="9525" cmpd="sng">
          <a:noFill/>
        </a:ln>
      </xdr:spPr>
      <xdr:txBody>
        <a:bodyPr vertOverflow="clip" wrap="square"/>
        <a:p>
          <a:pPr algn="l">
            <a:defRPr/>
          </a:pPr>
          <a:r>
            <a:rPr lang="en-US" cap="none" sz="1000" b="0" i="0" u="none" baseline="0"/>
            <a:t>@ Total expenses incurred for the Proposed Transfer and the Proposed Private Placement exercise amounted to RM187,910 and was written-off against the share premium account (RM67,585 in year 2005 and RM120,325 in the current financial year). The unutilized portion amounting to RM162,090 was reclassified to working capital purpose and has since been fully utilised.</a:t>
          </a:r>
        </a:p>
      </xdr:txBody>
    </xdr:sp>
    <xdr:clientData/>
  </xdr:twoCellAnchor>
  <xdr:twoCellAnchor>
    <xdr:from>
      <xdr:col>1</xdr:col>
      <xdr:colOff>9525</xdr:colOff>
      <xdr:row>84</xdr:row>
      <xdr:rowOff>9525</xdr:rowOff>
    </xdr:from>
    <xdr:to>
      <xdr:col>9</xdr:col>
      <xdr:colOff>0</xdr:colOff>
      <xdr:row>87</xdr:row>
      <xdr:rowOff>95250</xdr:rowOff>
    </xdr:to>
    <xdr:sp>
      <xdr:nvSpPr>
        <xdr:cNvPr id="30" name="Text 18"/>
        <xdr:cNvSpPr txBox="1">
          <a:spLocks noChangeArrowheads="1"/>
        </xdr:cNvSpPr>
      </xdr:nvSpPr>
      <xdr:spPr>
        <a:xfrm>
          <a:off x="314325" y="13039725"/>
          <a:ext cx="5943600" cy="51435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0</xdr:colOff>
      <xdr:row>405</xdr:row>
      <xdr:rowOff>0</xdr:rowOff>
    </xdr:from>
    <xdr:to>
      <xdr:col>8</xdr:col>
      <xdr:colOff>257175</xdr:colOff>
      <xdr:row>405</xdr:row>
      <xdr:rowOff>0</xdr:rowOff>
    </xdr:to>
    <xdr:sp>
      <xdr:nvSpPr>
        <xdr:cNvPr id="31" name="TextBox 31"/>
        <xdr:cNvSpPr txBox="1">
          <a:spLocks noChangeArrowheads="1"/>
        </xdr:cNvSpPr>
      </xdr:nvSpPr>
      <xdr:spPr>
        <a:xfrm>
          <a:off x="304800" y="60845700"/>
          <a:ext cx="59055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77</xdr:row>
      <xdr:rowOff>57150</xdr:rowOff>
    </xdr:from>
    <xdr:to>
      <xdr:col>8</xdr:col>
      <xdr:colOff>123825</xdr:colOff>
      <xdr:row>81</xdr:row>
      <xdr:rowOff>57150</xdr:rowOff>
    </xdr:to>
    <xdr:sp>
      <xdr:nvSpPr>
        <xdr:cNvPr id="32" name="Text 18"/>
        <xdr:cNvSpPr txBox="1">
          <a:spLocks noChangeArrowheads="1"/>
        </xdr:cNvSpPr>
      </xdr:nvSpPr>
      <xdr:spPr>
        <a:xfrm>
          <a:off x="314325" y="12087225"/>
          <a:ext cx="5762625" cy="571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Board of Directors are pleased to inform that the Company's AGM on 21 June 2006 has approved a final dividend of  6% (ie. 3 sen) per ordinary share tax-exempt amounting to RM3.96 million in respect of the financial year ended 31 December 2005.  This dividend was paid on 18 September 2006.</a:t>
          </a:r>
          <a:r>
            <a:rPr lang="en-US" cap="none" sz="10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workbookViewId="0" topLeftCell="A1">
      <selection activeCell="A3" sqref="A3"/>
    </sheetView>
  </sheetViews>
  <sheetFormatPr defaultColWidth="9.140625" defaultRowHeight="12.75"/>
  <cols>
    <col min="1" max="1" width="40.00390625" style="3" customWidth="1"/>
    <col min="2" max="2" width="12.57421875" style="3" customWidth="1"/>
    <col min="3" max="3" width="1.28515625" style="3" customWidth="1"/>
    <col min="4" max="4" width="12.57421875" style="5" bestFit="1" customWidth="1"/>
    <col min="5" max="5" width="1.421875" style="6" customWidth="1"/>
    <col min="6" max="6" width="10.7109375" style="5" bestFit="1" customWidth="1"/>
    <col min="7" max="7" width="1.421875" style="6" customWidth="1"/>
    <col min="8" max="8" width="12.28125" style="5" customWidth="1"/>
    <col min="9" max="9" width="1.1484375" style="3" customWidth="1"/>
    <col min="10" max="16384" width="9.140625" style="3" customWidth="1"/>
  </cols>
  <sheetData>
    <row r="1" spans="1:8" ht="11.25">
      <c r="A1" s="1" t="s">
        <v>0</v>
      </c>
      <c r="B1" s="1"/>
      <c r="C1" s="1"/>
      <c r="D1" s="2"/>
      <c r="E1" s="2"/>
      <c r="F1" s="2"/>
      <c r="G1" s="2"/>
      <c r="H1" s="2"/>
    </row>
    <row r="2" spans="1:8" ht="11.25">
      <c r="A2" s="1" t="s">
        <v>1</v>
      </c>
      <c r="B2" s="1"/>
      <c r="C2" s="1"/>
      <c r="D2" s="2"/>
      <c r="E2" s="2"/>
      <c r="F2" s="2"/>
      <c r="G2" s="2"/>
      <c r="H2" s="2"/>
    </row>
    <row r="3" spans="1:8" ht="11.25">
      <c r="A3" s="4"/>
      <c r="B3" s="1"/>
      <c r="C3" s="1"/>
      <c r="D3" s="2"/>
      <c r="E3" s="2"/>
      <c r="F3" s="2"/>
      <c r="G3" s="2"/>
      <c r="H3" s="2"/>
    </row>
    <row r="5" ht="11.25">
      <c r="A5" s="7" t="s">
        <v>2</v>
      </c>
    </row>
    <row r="6" ht="11.25">
      <c r="A6" s="7" t="s">
        <v>59</v>
      </c>
    </row>
    <row r="7" spans="1:2" ht="11.25">
      <c r="A7" s="7" t="s">
        <v>3</v>
      </c>
      <c r="B7" s="8"/>
    </row>
    <row r="8" spans="1:2" ht="11.25">
      <c r="A8" s="9"/>
      <c r="B8" s="8"/>
    </row>
    <row r="9" spans="1:8" ht="11.25">
      <c r="A9" s="9"/>
      <c r="B9" s="127" t="s">
        <v>4</v>
      </c>
      <c r="C9" s="127"/>
      <c r="D9" s="127"/>
      <c r="F9" s="128" t="s">
        <v>5</v>
      </c>
      <c r="G9" s="128"/>
      <c r="H9" s="128"/>
    </row>
    <row r="10" spans="2:8" ht="11.25">
      <c r="B10" s="8"/>
      <c r="C10" s="8"/>
      <c r="D10" s="5" t="s">
        <v>6</v>
      </c>
      <c r="E10" s="5"/>
      <c r="G10" s="5"/>
      <c r="H10" s="5" t="s">
        <v>6</v>
      </c>
    </row>
    <row r="11" spans="2:8" ht="11.25">
      <c r="B11" s="8" t="s">
        <v>7</v>
      </c>
      <c r="C11" s="8"/>
      <c r="D11" s="5" t="s">
        <v>8</v>
      </c>
      <c r="E11" s="5"/>
      <c r="F11" s="5" t="s">
        <v>7</v>
      </c>
      <c r="G11" s="5"/>
      <c r="H11" s="5" t="s">
        <v>8</v>
      </c>
    </row>
    <row r="12" spans="2:8" ht="11.25">
      <c r="B12" s="8" t="s">
        <v>9</v>
      </c>
      <c r="C12" s="8"/>
      <c r="D12" s="5" t="s">
        <v>9</v>
      </c>
      <c r="E12" s="5"/>
      <c r="F12" s="5" t="s">
        <v>10</v>
      </c>
      <c r="G12" s="5"/>
      <c r="H12" s="5" t="s">
        <v>11</v>
      </c>
    </row>
    <row r="13" spans="2:8" ht="11.25">
      <c r="B13" s="8" t="s">
        <v>12</v>
      </c>
      <c r="C13" s="8"/>
      <c r="D13" s="5" t="s">
        <v>13</v>
      </c>
      <c r="E13" s="5"/>
      <c r="F13" s="8" t="s">
        <v>12</v>
      </c>
      <c r="G13" s="8"/>
      <c r="H13" s="5" t="s">
        <v>13</v>
      </c>
    </row>
    <row r="14" spans="2:8" ht="11.25">
      <c r="B14" s="8" t="s">
        <v>14</v>
      </c>
      <c r="D14" s="5" t="s">
        <v>14</v>
      </c>
      <c r="F14" s="5" t="s">
        <v>14</v>
      </c>
      <c r="H14" s="5" t="s">
        <v>14</v>
      </c>
    </row>
    <row r="16" spans="1:9" s="10" customFormat="1" ht="11.25">
      <c r="A16" s="10" t="s">
        <v>15</v>
      </c>
      <c r="B16" s="11">
        <v>29886.13349000001</v>
      </c>
      <c r="C16" s="11"/>
      <c r="D16" s="12">
        <v>23913</v>
      </c>
      <c r="E16" s="11"/>
      <c r="F16" s="11">
        <v>84174.78258000001</v>
      </c>
      <c r="G16" s="11"/>
      <c r="H16" s="11">
        <v>73134</v>
      </c>
      <c r="I16" s="11"/>
    </row>
    <row r="17" spans="2:9" s="10" customFormat="1" ht="11.25">
      <c r="B17" s="11"/>
      <c r="C17" s="11"/>
      <c r="D17" s="12"/>
      <c r="E17" s="11"/>
      <c r="F17" s="11"/>
      <c r="G17" s="11"/>
      <c r="H17" s="11"/>
      <c r="I17" s="11"/>
    </row>
    <row r="18" spans="1:9" s="10" customFormat="1" ht="11.25">
      <c r="A18" s="10" t="s">
        <v>16</v>
      </c>
      <c r="B18" s="11">
        <v>-23260.59104999999</v>
      </c>
      <c r="C18" s="11"/>
      <c r="D18" s="12">
        <v>-19391.5</v>
      </c>
      <c r="E18" s="11"/>
      <c r="F18" s="11">
        <v>-65004.95414</v>
      </c>
      <c r="G18" s="11"/>
      <c r="H18" s="11">
        <v>-54672</v>
      </c>
      <c r="I18" s="11"/>
    </row>
    <row r="19" spans="2:9" s="10" customFormat="1" ht="11.25">
      <c r="B19" s="13"/>
      <c r="C19" s="11"/>
      <c r="D19" s="13"/>
      <c r="E19" s="11"/>
      <c r="F19" s="13"/>
      <c r="G19" s="11"/>
      <c r="H19" s="13"/>
      <c r="I19" s="11"/>
    </row>
    <row r="20" spans="1:9" s="10" customFormat="1" ht="11.25">
      <c r="A20" s="10" t="s">
        <v>17</v>
      </c>
      <c r="B20" s="11">
        <f>SUM(B16:B19)</f>
        <v>6625.542440000019</v>
      </c>
      <c r="C20" s="11"/>
      <c r="D20" s="11">
        <f>SUM(D16:D19)</f>
        <v>4521.5</v>
      </c>
      <c r="E20" s="11"/>
      <c r="F20" s="11">
        <f>SUM(F16:F19)</f>
        <v>19169.828440000012</v>
      </c>
      <c r="G20" s="11"/>
      <c r="H20" s="11">
        <f>SUM(H16:H19)</f>
        <v>18462</v>
      </c>
      <c r="I20" s="11"/>
    </row>
    <row r="21" spans="2:9" s="10" customFormat="1" ht="11.25">
      <c r="B21" s="14"/>
      <c r="C21" s="11"/>
      <c r="D21" s="14"/>
      <c r="E21" s="11"/>
      <c r="F21" s="14"/>
      <c r="G21" s="11"/>
      <c r="H21" s="14"/>
      <c r="I21" s="11"/>
    </row>
    <row r="22" spans="1:9" s="10" customFormat="1" ht="11.25">
      <c r="A22" s="3" t="s">
        <v>18</v>
      </c>
      <c r="B22" s="11">
        <v>-2934.517959999999</v>
      </c>
      <c r="C22" s="11"/>
      <c r="D22" s="12">
        <v>-2289.5</v>
      </c>
      <c r="E22" s="11"/>
      <c r="F22" s="11">
        <v>-8514.05113</v>
      </c>
      <c r="G22" s="11"/>
      <c r="H22" s="11">
        <v>-7112.4</v>
      </c>
      <c r="I22" s="11"/>
    </row>
    <row r="23" spans="1:9" s="10" customFormat="1" ht="11.25">
      <c r="A23" s="3"/>
      <c r="B23" s="11"/>
      <c r="C23" s="11"/>
      <c r="D23" s="12"/>
      <c r="E23" s="11"/>
      <c r="F23" s="11"/>
      <c r="G23" s="11"/>
      <c r="H23" s="11"/>
      <c r="I23" s="11"/>
    </row>
    <row r="24" spans="1:9" s="10" customFormat="1" ht="11.25">
      <c r="A24" s="3" t="s">
        <v>19</v>
      </c>
      <c r="B24" s="11">
        <v>57.816</v>
      </c>
      <c r="C24" s="11"/>
      <c r="D24" s="12">
        <v>393.4</v>
      </c>
      <c r="E24" s="11"/>
      <c r="F24" s="11">
        <v>219.815</v>
      </c>
      <c r="G24" s="11"/>
      <c r="H24" s="11">
        <v>687.5</v>
      </c>
      <c r="I24" s="11"/>
    </row>
    <row r="25" spans="1:9" s="10" customFormat="1" ht="11.25">
      <c r="A25" s="3"/>
      <c r="B25" s="15"/>
      <c r="C25" s="11"/>
      <c r="D25" s="15"/>
      <c r="E25" s="11"/>
      <c r="F25" s="15"/>
      <c r="G25" s="11"/>
      <c r="H25" s="15"/>
      <c r="I25" s="11"/>
    </row>
    <row r="26" spans="1:9" s="10" customFormat="1" ht="11.25">
      <c r="A26" s="3" t="s">
        <v>20</v>
      </c>
      <c r="B26" s="12">
        <f>SUM(B20:B25)</f>
        <v>3748.84048000002</v>
      </c>
      <c r="C26" s="12">
        <v>0</v>
      </c>
      <c r="D26" s="12">
        <f>SUM(D20:D25)</f>
        <v>2625.4</v>
      </c>
      <c r="E26" s="11"/>
      <c r="F26" s="12">
        <f>SUM(F20:F25)</f>
        <v>10875.592310000013</v>
      </c>
      <c r="G26" s="12"/>
      <c r="H26" s="12">
        <f>SUM(H20:H25)</f>
        <v>12037.1</v>
      </c>
      <c r="I26" s="11"/>
    </row>
    <row r="27" spans="1:9" s="10" customFormat="1" ht="11.25">
      <c r="A27" s="3"/>
      <c r="B27" s="11"/>
      <c r="C27" s="11"/>
      <c r="D27" s="11"/>
      <c r="E27" s="11"/>
      <c r="F27" s="11"/>
      <c r="G27" s="11"/>
      <c r="H27" s="11"/>
      <c r="I27" s="11"/>
    </row>
    <row r="28" spans="1:9" s="10" customFormat="1" ht="11.25">
      <c r="A28" s="3" t="s">
        <v>21</v>
      </c>
      <c r="B28" s="11">
        <v>-431.0695899999998</v>
      </c>
      <c r="C28" s="11"/>
      <c r="D28" s="12">
        <v>-297.5</v>
      </c>
      <c r="E28" s="11"/>
      <c r="F28" s="11">
        <v>-1131.88259</v>
      </c>
      <c r="G28" s="11"/>
      <c r="H28" s="11">
        <v>-814.4</v>
      </c>
      <c r="I28" s="11"/>
    </row>
    <row r="29" spans="1:9" s="10" customFormat="1" ht="11.25">
      <c r="A29" s="3"/>
      <c r="B29" s="15"/>
      <c r="C29" s="11"/>
      <c r="D29" s="15"/>
      <c r="E29" s="11"/>
      <c r="F29" s="15"/>
      <c r="G29" s="11"/>
      <c r="H29" s="15"/>
      <c r="I29" s="11"/>
    </row>
    <row r="30" spans="1:9" s="10" customFormat="1" ht="11.25">
      <c r="A30" s="3" t="s">
        <v>22</v>
      </c>
      <c r="B30" s="12">
        <f>SUM(B26:B29)</f>
        <v>3317.7708900000202</v>
      </c>
      <c r="C30" s="11"/>
      <c r="D30" s="12">
        <f>SUM(D26:D29)-1</f>
        <v>2326.9</v>
      </c>
      <c r="E30" s="11"/>
      <c r="F30" s="12">
        <f>SUM(F26:F29)</f>
        <v>9743.709720000013</v>
      </c>
      <c r="G30" s="11"/>
      <c r="H30" s="12">
        <f>SUM(H26:H29)</f>
        <v>11222.7</v>
      </c>
      <c r="I30" s="11"/>
    </row>
    <row r="31" spans="1:9" s="10" customFormat="1" ht="11.25">
      <c r="A31" s="3"/>
      <c r="B31" s="16"/>
      <c r="C31" s="11"/>
      <c r="D31" s="16"/>
      <c r="E31" s="11"/>
      <c r="F31" s="16"/>
      <c r="G31" s="11"/>
      <c r="H31" s="16"/>
      <c r="I31" s="11"/>
    </row>
    <row r="32" spans="1:9" s="10" customFormat="1" ht="11.25">
      <c r="A32" s="3" t="s">
        <v>23</v>
      </c>
      <c r="B32" s="11">
        <v>-311.2879711000002</v>
      </c>
      <c r="C32" s="11"/>
      <c r="D32" s="12">
        <v>-407.49</v>
      </c>
      <c r="E32" s="11"/>
      <c r="F32" s="11">
        <v>-931.2559711000002</v>
      </c>
      <c r="G32" s="11"/>
      <c r="H32" s="11">
        <v>-2274.4</v>
      </c>
      <c r="I32" s="11"/>
    </row>
    <row r="33" spans="1:9" s="10" customFormat="1" ht="11.25">
      <c r="A33" s="3"/>
      <c r="B33" s="15"/>
      <c r="C33" s="11"/>
      <c r="D33" s="15"/>
      <c r="E33" s="11"/>
      <c r="F33" s="15"/>
      <c r="G33" s="11"/>
      <c r="H33" s="15"/>
      <c r="I33" s="11"/>
    </row>
    <row r="34" spans="1:9" s="10" customFormat="1" ht="11.25">
      <c r="A34" s="3" t="s">
        <v>24</v>
      </c>
      <c r="B34" s="17">
        <f>SUM(B30:B33)</f>
        <v>3006.48291890002</v>
      </c>
      <c r="C34" s="11"/>
      <c r="D34" s="17">
        <f>SUM(D30:D33)+1</f>
        <v>1920.41</v>
      </c>
      <c r="E34" s="11"/>
      <c r="F34" s="17">
        <f>SUM(F30:F33)</f>
        <v>8812.453748900014</v>
      </c>
      <c r="G34" s="11"/>
      <c r="H34" s="17">
        <f>SUM(H30:H33)-1</f>
        <v>8947.300000000001</v>
      </c>
      <c r="I34" s="11"/>
    </row>
    <row r="35" spans="2:8" s="10" customFormat="1" ht="11.25">
      <c r="B35" s="18"/>
      <c r="C35" s="18"/>
      <c r="D35" s="19"/>
      <c r="E35" s="18"/>
      <c r="F35" s="18"/>
      <c r="G35" s="18"/>
      <c r="H35" s="18"/>
    </row>
    <row r="36" spans="1:8" s="10" customFormat="1" ht="11.25">
      <c r="A36" s="3" t="s">
        <v>25</v>
      </c>
      <c r="B36" s="11">
        <v>0</v>
      </c>
      <c r="C36" s="11"/>
      <c r="D36" s="12">
        <v>0</v>
      </c>
      <c r="E36" s="11"/>
      <c r="F36" s="11">
        <v>0</v>
      </c>
      <c r="G36" s="11"/>
      <c r="H36" s="11">
        <v>0</v>
      </c>
    </row>
    <row r="37" spans="1:8" s="10" customFormat="1" ht="11.25">
      <c r="A37" s="3"/>
      <c r="B37" s="13"/>
      <c r="C37" s="11"/>
      <c r="D37" s="13"/>
      <c r="E37" s="11"/>
      <c r="F37" s="13"/>
      <c r="G37" s="11"/>
      <c r="H37" s="13"/>
    </row>
    <row r="38" spans="1:8" s="10" customFormat="1" ht="11.25">
      <c r="A38" s="3" t="s">
        <v>26</v>
      </c>
      <c r="B38" s="11">
        <f>SUM(B34:B37)</f>
        <v>3006.48291890002</v>
      </c>
      <c r="C38" s="11"/>
      <c r="D38" s="11">
        <f>SUM(D34:D37)</f>
        <v>1920.41</v>
      </c>
      <c r="E38" s="11"/>
      <c r="F38" s="11">
        <f>SUM(F34:F37)</f>
        <v>8812.453748900014</v>
      </c>
      <c r="G38" s="11"/>
      <c r="H38" s="11">
        <f>SUM(H34:H37)</f>
        <v>8947.300000000001</v>
      </c>
    </row>
    <row r="39" spans="1:8" s="10" customFormat="1" ht="11.25">
      <c r="A39" s="3"/>
      <c r="B39" s="11"/>
      <c r="C39" s="11"/>
      <c r="D39" s="12"/>
      <c r="E39" s="11"/>
      <c r="F39" s="11"/>
      <c r="G39" s="11"/>
      <c r="H39" s="11"/>
    </row>
    <row r="40" spans="1:8" s="10" customFormat="1" ht="11.25">
      <c r="A40" s="3" t="s">
        <v>27</v>
      </c>
      <c r="B40" s="11">
        <v>0</v>
      </c>
      <c r="C40" s="11"/>
      <c r="D40" s="12">
        <v>0</v>
      </c>
      <c r="E40" s="11"/>
      <c r="F40" s="11">
        <v>0</v>
      </c>
      <c r="G40" s="11"/>
      <c r="H40" s="11">
        <v>0</v>
      </c>
    </row>
    <row r="41" spans="2:8" s="10" customFormat="1" ht="11.25">
      <c r="B41" s="15"/>
      <c r="C41" s="11"/>
      <c r="D41" s="15"/>
      <c r="E41" s="11"/>
      <c r="F41" s="15"/>
      <c r="G41" s="11"/>
      <c r="H41" s="15"/>
    </row>
    <row r="42" spans="1:8" s="10" customFormat="1" ht="12" thickBot="1">
      <c r="A42" s="3" t="s">
        <v>28</v>
      </c>
      <c r="B42" s="20">
        <f>SUM(B38:B41)</f>
        <v>3006.48291890002</v>
      </c>
      <c r="C42" s="11"/>
      <c r="D42" s="20">
        <f>SUM(D38:D41)</f>
        <v>1920.41</v>
      </c>
      <c r="E42" s="11"/>
      <c r="F42" s="20">
        <f>SUM(F38:F41)</f>
        <v>8812.453748900014</v>
      </c>
      <c r="G42" s="11"/>
      <c r="H42" s="20">
        <f>SUM(H38:H41)</f>
        <v>8947.300000000001</v>
      </c>
    </row>
    <row r="43" spans="1:10" s="10" customFormat="1" ht="12" thickTop="1">
      <c r="A43" s="3"/>
      <c r="B43" s="11"/>
      <c r="C43" s="11"/>
      <c r="D43" s="12"/>
      <c r="E43" s="11"/>
      <c r="F43" s="11"/>
      <c r="G43" s="11"/>
      <c r="H43" s="11"/>
      <c r="J43" s="21"/>
    </row>
    <row r="44" spans="1:8" s="10" customFormat="1" ht="11.25">
      <c r="A44" s="3"/>
      <c r="D44" s="12"/>
      <c r="E44" s="11"/>
      <c r="F44" s="11"/>
      <c r="G44" s="11"/>
      <c r="H44" s="11"/>
    </row>
    <row r="45" spans="1:10" s="10" customFormat="1" ht="11.25">
      <c r="A45" s="3" t="s">
        <v>29</v>
      </c>
      <c r="B45" s="22">
        <v>132000</v>
      </c>
      <c r="D45" s="15">
        <v>120000</v>
      </c>
      <c r="E45" s="11"/>
      <c r="F45" s="13">
        <v>127516.48351648351</v>
      </c>
      <c r="G45" s="11"/>
      <c r="H45" s="13">
        <v>120000</v>
      </c>
      <c r="J45" s="21"/>
    </row>
    <row r="46" spans="1:8" s="10" customFormat="1" ht="11.25">
      <c r="A46" s="3"/>
      <c r="B46" s="23"/>
      <c r="C46" s="11"/>
      <c r="D46" s="19"/>
      <c r="E46" s="11"/>
      <c r="F46" s="23"/>
      <c r="G46" s="11"/>
      <c r="H46" s="23"/>
    </row>
    <row r="47" spans="1:8" s="10" customFormat="1" ht="12" thickBot="1">
      <c r="A47" s="24" t="s">
        <v>30</v>
      </c>
      <c r="B47" s="25">
        <v>2.2776385749242554</v>
      </c>
      <c r="C47" s="26"/>
      <c r="D47" s="27">
        <v>1.6003416666666666</v>
      </c>
      <c r="E47" s="26"/>
      <c r="F47" s="25">
        <v>6.910834980609283</v>
      </c>
      <c r="G47" s="11"/>
      <c r="H47" s="27">
        <v>7.456083333333334</v>
      </c>
    </row>
    <row r="48" spans="1:8" s="10" customFormat="1" ht="12" thickTop="1">
      <c r="A48" s="3"/>
      <c r="B48" s="28"/>
      <c r="C48" s="28"/>
      <c r="D48" s="29"/>
      <c r="E48" s="26"/>
      <c r="F48" s="29"/>
      <c r="G48" s="11"/>
      <c r="H48" s="12"/>
    </row>
  </sheetData>
  <mergeCells count="2">
    <mergeCell ref="B9:D9"/>
    <mergeCell ref="F9:H9"/>
  </mergeCells>
  <printOptions/>
  <pageMargins left="0.5" right="0.5" top="1" bottom="1" header="0.5" footer="0.5"/>
  <pageSetup fitToHeight="1" fitToWidth="1" horizontalDpi="300" verticalDpi="300" orientation="portrait" scale="97" r:id="rId2"/>
  <drawing r:id="rId1"/>
</worksheet>
</file>

<file path=xl/worksheets/sheet2.xml><?xml version="1.0" encoding="utf-8"?>
<worksheet xmlns="http://schemas.openxmlformats.org/spreadsheetml/2006/main" xmlns:r="http://schemas.openxmlformats.org/officeDocument/2006/relationships">
  <dimension ref="A1:J46"/>
  <sheetViews>
    <sheetView workbookViewId="0" topLeftCell="A1">
      <selection activeCell="A3" sqref="A3"/>
    </sheetView>
  </sheetViews>
  <sheetFormatPr defaultColWidth="9.140625" defaultRowHeight="12.75"/>
  <cols>
    <col min="1" max="1" width="59.28125" style="6" customWidth="1"/>
    <col min="2" max="2" width="12.57421875" style="6" customWidth="1"/>
    <col min="3" max="3" width="1.7109375" style="6" customWidth="1"/>
    <col min="4" max="4" width="12.57421875" style="5" bestFit="1" customWidth="1"/>
    <col min="5" max="5" width="2.00390625" style="6" customWidth="1"/>
    <col min="6" max="16384" width="9.140625" style="6" customWidth="1"/>
  </cols>
  <sheetData>
    <row r="1" ht="11.25">
      <c r="A1" s="1" t="s">
        <v>0</v>
      </c>
    </row>
    <row r="2" ht="11.25">
      <c r="A2" s="1" t="s">
        <v>1</v>
      </c>
    </row>
    <row r="3" ht="11.25">
      <c r="A3" s="4"/>
    </row>
    <row r="5" ht="11.25">
      <c r="A5" s="30" t="s">
        <v>31</v>
      </c>
    </row>
    <row r="6" ht="11.25">
      <c r="A6" s="30" t="s">
        <v>3</v>
      </c>
    </row>
    <row r="7" ht="11.25">
      <c r="B7" s="5"/>
    </row>
    <row r="8" spans="2:4" ht="11.25">
      <c r="B8" s="5"/>
      <c r="D8" s="5" t="s">
        <v>32</v>
      </c>
    </row>
    <row r="9" spans="2:4" ht="11.25">
      <c r="B9" s="5" t="s">
        <v>33</v>
      </c>
      <c r="D9" s="5" t="s">
        <v>34</v>
      </c>
    </row>
    <row r="10" spans="2:4" ht="11.25">
      <c r="B10" s="5" t="s">
        <v>35</v>
      </c>
      <c r="D10" s="5" t="s">
        <v>36</v>
      </c>
    </row>
    <row r="11" spans="2:4" ht="11.25">
      <c r="B11" s="5" t="s">
        <v>9</v>
      </c>
      <c r="D11" s="5" t="s">
        <v>37</v>
      </c>
    </row>
    <row r="12" spans="2:4" ht="11.25">
      <c r="B12" s="31" t="s">
        <v>12</v>
      </c>
      <c r="D12" s="31" t="s">
        <v>38</v>
      </c>
    </row>
    <row r="13" spans="2:4" ht="11.25">
      <c r="B13" s="5" t="s">
        <v>14</v>
      </c>
      <c r="D13" s="5" t="s">
        <v>14</v>
      </c>
    </row>
    <row r="15" spans="1:4" s="11" customFormat="1" ht="11.25">
      <c r="A15" s="32" t="s">
        <v>39</v>
      </c>
      <c r="B15" s="11">
        <v>97709.39853</v>
      </c>
      <c r="D15" s="12">
        <v>89533.218</v>
      </c>
    </row>
    <row r="16" spans="1:4" s="11" customFormat="1" ht="11.25">
      <c r="A16" s="32" t="s">
        <v>40</v>
      </c>
      <c r="B16" s="11">
        <v>0</v>
      </c>
      <c r="D16" s="12">
        <v>85.556</v>
      </c>
    </row>
    <row r="17" spans="1:4" s="11" customFormat="1" ht="11.25">
      <c r="A17" s="32"/>
      <c r="D17" s="12"/>
    </row>
    <row r="18" spans="1:4" s="11" customFormat="1" ht="11.25">
      <c r="A18" s="32" t="s">
        <v>41</v>
      </c>
      <c r="D18" s="12"/>
    </row>
    <row r="19" spans="1:5" s="11" customFormat="1" ht="11.25">
      <c r="A19" s="18" t="s">
        <v>42</v>
      </c>
      <c r="B19" s="33">
        <v>15677.4408</v>
      </c>
      <c r="C19" s="18"/>
      <c r="D19" s="33">
        <v>13275.857</v>
      </c>
      <c r="E19" s="18"/>
    </row>
    <row r="20" spans="1:5" s="11" customFormat="1" ht="11.25">
      <c r="A20" s="18" t="s">
        <v>43</v>
      </c>
      <c r="B20" s="34">
        <v>17464.247760000002</v>
      </c>
      <c r="C20" s="18"/>
      <c r="D20" s="34">
        <v>13774.199</v>
      </c>
      <c r="E20" s="18"/>
    </row>
    <row r="21" spans="1:5" s="11" customFormat="1" ht="11.25">
      <c r="A21" s="18" t="s">
        <v>44</v>
      </c>
      <c r="B21" s="34"/>
      <c r="C21" s="18"/>
      <c r="D21" s="34"/>
      <c r="E21" s="18"/>
    </row>
    <row r="22" spans="1:5" s="11" customFormat="1" ht="11.25">
      <c r="A22" s="18" t="s">
        <v>45</v>
      </c>
      <c r="B22" s="34">
        <v>0</v>
      </c>
      <c r="C22" s="18"/>
      <c r="D22" s="34">
        <v>22.444</v>
      </c>
      <c r="E22" s="18"/>
    </row>
    <row r="23" spans="1:5" s="11" customFormat="1" ht="11.25">
      <c r="A23" s="18" t="s">
        <v>46</v>
      </c>
      <c r="B23" s="34">
        <v>905.25999</v>
      </c>
      <c r="C23" s="18"/>
      <c r="D23" s="34">
        <v>1247.94</v>
      </c>
      <c r="E23" s="18"/>
    </row>
    <row r="24" spans="1:5" s="11" customFormat="1" ht="11.25">
      <c r="A24" s="18"/>
      <c r="B24" s="35">
        <f>SUM(B19:B23)</f>
        <v>34046.94855</v>
      </c>
      <c r="C24" s="18"/>
      <c r="D24" s="35">
        <f>SUM(D19:D23)</f>
        <v>28320.44</v>
      </c>
      <c r="E24" s="18"/>
    </row>
    <row r="25" spans="1:5" s="11" customFormat="1" ht="11.25">
      <c r="A25" s="36" t="s">
        <v>47</v>
      </c>
      <c r="B25" s="34"/>
      <c r="C25" s="18"/>
      <c r="D25" s="37"/>
      <c r="E25" s="18"/>
    </row>
    <row r="26" spans="1:10" s="11" customFormat="1" ht="11.25">
      <c r="A26" s="18" t="s">
        <v>48</v>
      </c>
      <c r="B26" s="34">
        <v>8130.3844</v>
      </c>
      <c r="C26" s="18"/>
      <c r="D26" s="34">
        <v>13813.084</v>
      </c>
      <c r="E26" s="18"/>
      <c r="F26" s="18"/>
      <c r="G26" s="18"/>
      <c r="H26" s="18"/>
      <c r="I26" s="18"/>
      <c r="J26" s="18"/>
    </row>
    <row r="27" spans="1:10" s="11" customFormat="1" ht="11.25">
      <c r="A27" s="18" t="s">
        <v>49</v>
      </c>
      <c r="B27" s="34">
        <v>19721.933829999998</v>
      </c>
      <c r="C27" s="18"/>
      <c r="D27" s="34">
        <v>12183.026</v>
      </c>
      <c r="E27" s="18"/>
      <c r="F27" s="18"/>
      <c r="G27" s="18"/>
      <c r="H27" s="18"/>
      <c r="I27" s="18"/>
      <c r="J27" s="18"/>
    </row>
    <row r="28" spans="1:10" s="11" customFormat="1" ht="11.25">
      <c r="A28" s="18" t="s">
        <v>23</v>
      </c>
      <c r="B28" s="34">
        <v>167.25869190000003</v>
      </c>
      <c r="C28" s="18"/>
      <c r="D28" s="34">
        <v>174.354</v>
      </c>
      <c r="E28" s="18"/>
      <c r="F28" s="38"/>
      <c r="G28" s="38"/>
      <c r="H28" s="38"/>
      <c r="I28" s="38"/>
      <c r="J28" s="38"/>
    </row>
    <row r="29" spans="1:10" s="11" customFormat="1" ht="11.25">
      <c r="A29" s="18"/>
      <c r="B29" s="35">
        <f>SUM(B26:B28)</f>
        <v>28019.576921899996</v>
      </c>
      <c r="C29" s="18"/>
      <c r="D29" s="35">
        <f>SUM(D26:D28)</f>
        <v>26170.464</v>
      </c>
      <c r="E29" s="18"/>
      <c r="F29" s="38"/>
      <c r="G29" s="38"/>
      <c r="H29" s="38"/>
      <c r="I29" s="38"/>
      <c r="J29" s="38"/>
    </row>
    <row r="30" spans="4:10" s="11" customFormat="1" ht="11.25">
      <c r="D30" s="12"/>
      <c r="F30" s="38"/>
      <c r="G30" s="38"/>
      <c r="H30" s="38"/>
      <c r="I30" s="38"/>
      <c r="J30" s="38"/>
    </row>
    <row r="31" spans="1:10" s="11" customFormat="1" ht="11.25">
      <c r="A31" s="32" t="s">
        <v>50</v>
      </c>
      <c r="B31" s="11">
        <f>B24-B29</f>
        <v>6027.371628100005</v>
      </c>
      <c r="D31" s="11">
        <f>D24-D29</f>
        <v>2149.9759999999987</v>
      </c>
      <c r="F31" s="38"/>
      <c r="G31" s="38"/>
      <c r="H31" s="38"/>
      <c r="I31" s="38"/>
      <c r="J31" s="38"/>
    </row>
    <row r="32" spans="6:10" s="11" customFormat="1" ht="11.25">
      <c r="F32" s="38"/>
      <c r="G32" s="38"/>
      <c r="H32" s="38"/>
      <c r="I32" s="38"/>
      <c r="J32" s="38"/>
    </row>
    <row r="33" spans="2:10" s="11" customFormat="1" ht="12" thickBot="1">
      <c r="B33" s="39">
        <f>SUM(B15:B16)+B31</f>
        <v>103736.77015810001</v>
      </c>
      <c r="D33" s="39">
        <f>SUM(D15:D16)+D31</f>
        <v>91768.74999999999</v>
      </c>
      <c r="F33" s="38"/>
      <c r="G33" s="38"/>
      <c r="H33" s="38"/>
      <c r="I33" s="38"/>
      <c r="J33" s="38"/>
    </row>
    <row r="34" spans="6:10" s="11" customFormat="1" ht="12" thickTop="1">
      <c r="F34" s="38"/>
      <c r="G34" s="38"/>
      <c r="H34" s="38"/>
      <c r="I34" s="38"/>
      <c r="J34" s="38"/>
    </row>
    <row r="35" spans="1:10" ht="11.25">
      <c r="A35" s="30" t="s">
        <v>51</v>
      </c>
      <c r="B35" s="11">
        <v>66000</v>
      </c>
      <c r="D35" s="11">
        <v>60000</v>
      </c>
      <c r="F35" s="38"/>
      <c r="G35" s="38"/>
      <c r="H35" s="38"/>
      <c r="I35" s="38"/>
      <c r="J35" s="38"/>
    </row>
    <row r="36" spans="1:10" ht="11.25">
      <c r="A36" s="30" t="s">
        <v>52</v>
      </c>
      <c r="B36" s="11">
        <v>22741.656438900005</v>
      </c>
      <c r="D36" s="11">
        <v>15941.721</v>
      </c>
      <c r="F36" s="40"/>
      <c r="G36" s="38"/>
      <c r="H36" s="38"/>
      <c r="I36" s="38"/>
      <c r="J36" s="38"/>
    </row>
    <row r="37" spans="1:10" ht="11.25">
      <c r="A37" s="30"/>
      <c r="B37" s="11"/>
      <c r="D37" s="41"/>
      <c r="F37" s="38"/>
      <c r="G37" s="38"/>
      <c r="H37" s="38"/>
      <c r="I37" s="38"/>
      <c r="J37" s="38"/>
    </row>
    <row r="38" spans="1:10" ht="11.25">
      <c r="A38" s="30" t="s">
        <v>53</v>
      </c>
      <c r="B38" s="42">
        <f>SUM(B35:B37)</f>
        <v>88741.65643890001</v>
      </c>
      <c r="D38" s="42">
        <f>SUM(D35:D37)</f>
        <v>75941.721</v>
      </c>
      <c r="F38" s="38"/>
      <c r="G38" s="38"/>
      <c r="H38" s="38"/>
      <c r="I38" s="38"/>
      <c r="J38" s="38"/>
    </row>
    <row r="39" spans="1:10" ht="11.25">
      <c r="A39" s="30" t="s">
        <v>54</v>
      </c>
      <c r="B39" s="18">
        <v>7072.9041792</v>
      </c>
      <c r="D39" s="18">
        <v>2963.019</v>
      </c>
      <c r="F39" s="38"/>
      <c r="G39" s="38"/>
      <c r="H39" s="38"/>
      <c r="I39" s="38"/>
      <c r="J39" s="38"/>
    </row>
    <row r="40" spans="1:10" ht="11.25">
      <c r="A40" s="30" t="s">
        <v>55</v>
      </c>
      <c r="B40" s="18">
        <v>7922.20955</v>
      </c>
      <c r="D40" s="18">
        <v>8457.042</v>
      </c>
      <c r="F40" s="38"/>
      <c r="G40" s="38"/>
      <c r="H40" s="38"/>
      <c r="I40" s="38"/>
      <c r="J40" s="38"/>
    </row>
    <row r="41" spans="1:10" ht="11.25">
      <c r="A41" s="30" t="s">
        <v>56</v>
      </c>
      <c r="B41" s="18">
        <v>0</v>
      </c>
      <c r="D41" s="18">
        <v>4406.968</v>
      </c>
      <c r="F41" s="38"/>
      <c r="G41" s="38"/>
      <c r="H41" s="38"/>
      <c r="I41" s="38"/>
      <c r="J41" s="38"/>
    </row>
    <row r="42" spans="1:10" ht="12" thickBot="1">
      <c r="A42" s="30"/>
      <c r="B42" s="39">
        <f>SUM(B38:B41)</f>
        <v>103736.77016810002</v>
      </c>
      <c r="D42" s="39">
        <f>SUM(D38:D41)</f>
        <v>91768.75</v>
      </c>
      <c r="F42" s="38"/>
      <c r="G42" s="38"/>
      <c r="H42" s="38"/>
      <c r="I42" s="38"/>
      <c r="J42" s="38"/>
    </row>
    <row r="43" spans="1:4" ht="12" thickTop="1">
      <c r="A43" s="43"/>
      <c r="B43" s="44"/>
      <c r="D43" s="44"/>
    </row>
    <row r="44" spans="1:4" ht="12" thickBot="1">
      <c r="A44" s="45" t="s">
        <v>57</v>
      </c>
      <c r="B44" s="46">
        <f>(B38)/(B35*2)</f>
        <v>0.6722852760522728</v>
      </c>
      <c r="C44" s="30"/>
      <c r="D44" s="46">
        <f>(D38)/(D35*2)</f>
        <v>0.632847675</v>
      </c>
    </row>
    <row r="45" spans="1:2" ht="11.25">
      <c r="A45" s="43"/>
      <c r="B45" s="44"/>
    </row>
    <row r="46" ht="11.25">
      <c r="B46" s="47"/>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35"/>
  <sheetViews>
    <sheetView workbookViewId="0" topLeftCell="A1">
      <selection activeCell="A3" sqref="A3"/>
    </sheetView>
  </sheetViews>
  <sheetFormatPr defaultColWidth="9.140625" defaultRowHeight="12.75"/>
  <cols>
    <col min="1" max="1" width="50.00390625" style="3" customWidth="1"/>
    <col min="2" max="2" width="3.421875" style="3" customWidth="1"/>
    <col min="3" max="3" width="14.57421875" style="11" bestFit="1" customWidth="1"/>
    <col min="4" max="4" width="1.7109375" style="3" customWidth="1"/>
    <col min="5" max="5" width="12.8515625" style="6" customWidth="1"/>
    <col min="6" max="6" width="1.57421875" style="3" customWidth="1"/>
    <col min="7" max="16384" width="9.140625" style="3" customWidth="1"/>
  </cols>
  <sheetData>
    <row r="1" ht="11.25">
      <c r="A1" s="1" t="s">
        <v>0</v>
      </c>
    </row>
    <row r="2" ht="11.25">
      <c r="A2" s="1" t="s">
        <v>1</v>
      </c>
    </row>
    <row r="3" ht="11.25">
      <c r="A3" s="2"/>
    </row>
    <row r="5" ht="11.25">
      <c r="A5" s="9" t="s">
        <v>58</v>
      </c>
    </row>
    <row r="6" ht="11.25">
      <c r="A6" s="7" t="s">
        <v>59</v>
      </c>
    </row>
    <row r="7" spans="1:3" ht="11.25">
      <c r="A7" s="30" t="s">
        <v>3</v>
      </c>
      <c r="C7" s="6"/>
    </row>
    <row r="8" spans="1:5" ht="11.25">
      <c r="A8" s="9"/>
      <c r="C8" s="8"/>
      <c r="E8" s="5"/>
    </row>
    <row r="9" spans="1:5" ht="11.25">
      <c r="A9" s="9"/>
      <c r="C9" s="8" t="s">
        <v>60</v>
      </c>
      <c r="D9" s="8"/>
      <c r="E9" s="5" t="s">
        <v>60</v>
      </c>
    </row>
    <row r="10" spans="1:5" ht="11.25">
      <c r="A10" s="9"/>
      <c r="C10" s="8" t="s">
        <v>7</v>
      </c>
      <c r="E10" s="5" t="s">
        <v>6</v>
      </c>
    </row>
    <row r="11" spans="1:5" ht="11.25">
      <c r="A11" s="9"/>
      <c r="C11" s="8" t="s">
        <v>9</v>
      </c>
      <c r="E11" s="5" t="s">
        <v>11</v>
      </c>
    </row>
    <row r="12" spans="1:5" ht="11.25">
      <c r="A12" s="9"/>
      <c r="B12" s="9"/>
      <c r="C12" s="48" t="s">
        <v>12</v>
      </c>
      <c r="D12" s="48"/>
      <c r="E12" s="49" t="s">
        <v>38</v>
      </c>
    </row>
    <row r="13" spans="1:5" ht="11.25">
      <c r="A13" s="9"/>
      <c r="C13" s="5" t="s">
        <v>14</v>
      </c>
      <c r="D13" s="5"/>
      <c r="E13" s="5" t="s">
        <v>14</v>
      </c>
    </row>
    <row r="14" spans="1:3" ht="11.25">
      <c r="A14" s="9"/>
      <c r="C14" s="6"/>
    </row>
    <row r="15" spans="1:5" ht="11.25">
      <c r="A15" s="9" t="s">
        <v>61</v>
      </c>
      <c r="C15" s="11">
        <v>5685.333620000005</v>
      </c>
      <c r="D15" s="10"/>
      <c r="E15" s="11">
        <v>15077.893</v>
      </c>
    </row>
    <row r="16" spans="1:5" ht="11.25">
      <c r="A16" s="9"/>
      <c r="D16" s="10"/>
      <c r="E16" s="11"/>
    </row>
    <row r="17" spans="1:5" ht="11.25">
      <c r="A17" s="9" t="s">
        <v>62</v>
      </c>
      <c r="C17" s="11">
        <v>-11119.614150000003</v>
      </c>
      <c r="D17" s="10"/>
      <c r="E17" s="11">
        <v>-16179.923</v>
      </c>
    </row>
    <row r="18" spans="3:5" ht="11.25">
      <c r="C18" s="18"/>
      <c r="D18" s="10"/>
      <c r="E18" s="11"/>
    </row>
    <row r="19" spans="1:5" ht="11.25">
      <c r="A19" s="9" t="s">
        <v>63</v>
      </c>
      <c r="C19" s="18">
        <v>5847.7146999999995</v>
      </c>
      <c r="D19" s="10"/>
      <c r="E19" s="11">
        <v>720.255</v>
      </c>
    </row>
    <row r="20" spans="3:5" ht="11.25">
      <c r="C20" s="13"/>
      <c r="D20" s="10"/>
      <c r="E20" s="13"/>
    </row>
    <row r="21" spans="1:5" ht="11.25">
      <c r="A21" s="9" t="s">
        <v>64</v>
      </c>
      <c r="C21" s="18">
        <f>SUM(C15:C20)</f>
        <v>413.43417000000136</v>
      </c>
      <c r="D21" s="10"/>
      <c r="E21" s="18">
        <f>SUM(E15:E20)</f>
        <v>-381.77500000000066</v>
      </c>
    </row>
    <row r="22" spans="3:5" ht="11.25">
      <c r="C22" s="18"/>
      <c r="D22" s="10"/>
      <c r="E22" s="18"/>
    </row>
    <row r="23" spans="1:5" ht="11.25">
      <c r="A23" s="9" t="s">
        <v>65</v>
      </c>
      <c r="C23" s="50">
        <v>193.34444</v>
      </c>
      <c r="D23" s="10"/>
      <c r="E23" s="50">
        <v>575.1191300000002</v>
      </c>
    </row>
    <row r="24" spans="3:5" ht="11.25">
      <c r="C24" s="18"/>
      <c r="D24" s="10"/>
      <c r="E24" s="18"/>
    </row>
    <row r="25" spans="1:5" ht="12" thickBot="1">
      <c r="A25" s="9" t="s">
        <v>66</v>
      </c>
      <c r="C25" s="39">
        <f>SUM(C21:C24)</f>
        <v>606.7786100000013</v>
      </c>
      <c r="D25" s="10"/>
      <c r="E25" s="39">
        <f>SUM(E21:E24)</f>
        <v>193.3441299999995</v>
      </c>
    </row>
    <row r="26" spans="3:5" ht="12" thickTop="1">
      <c r="C26" s="51"/>
      <c r="E26" s="18"/>
    </row>
    <row r="27" spans="3:5" ht="11.25">
      <c r="C27" s="51"/>
      <c r="E27" s="18"/>
    </row>
    <row r="28" spans="1:5" ht="11.25">
      <c r="A28" s="52" t="s">
        <v>67</v>
      </c>
      <c r="C28" s="51"/>
      <c r="E28" s="18"/>
    </row>
    <row r="29" spans="3:5" ht="11.25">
      <c r="C29" s="51"/>
      <c r="E29" s="18"/>
    </row>
    <row r="30" spans="1:5" ht="11.25">
      <c r="A30" s="3" t="s">
        <v>68</v>
      </c>
      <c r="C30" s="53">
        <v>905.25999</v>
      </c>
      <c r="E30" s="18">
        <v>1247.9399799999999</v>
      </c>
    </row>
    <row r="31" spans="1:5" ht="11.25">
      <c r="A31" s="3" t="s">
        <v>69</v>
      </c>
      <c r="C31" s="54">
        <v>-298.4801</v>
      </c>
      <c r="E31" s="18">
        <v>-1054.5956999999999</v>
      </c>
    </row>
    <row r="32" spans="3:5" ht="11.25">
      <c r="C32" s="53"/>
      <c r="E32" s="18"/>
    </row>
    <row r="33" spans="1:5" ht="12" thickBot="1">
      <c r="A33" s="9" t="s">
        <v>66</v>
      </c>
      <c r="C33" s="55">
        <f>SUM(C30:C32)</f>
        <v>606.77989</v>
      </c>
      <c r="E33" s="55">
        <f>SUM(E30:E32)</f>
        <v>193.34428000000003</v>
      </c>
    </row>
    <row r="34" spans="3:5" ht="12" thickTop="1">
      <c r="C34" s="51"/>
      <c r="E34" s="51"/>
    </row>
    <row r="35" spans="3:5" ht="11.25">
      <c r="C35" s="51"/>
      <c r="E35" s="18"/>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F59"/>
  <sheetViews>
    <sheetView workbookViewId="0" topLeftCell="A1">
      <selection activeCell="A3" sqref="A3"/>
    </sheetView>
  </sheetViews>
  <sheetFormatPr defaultColWidth="9.140625" defaultRowHeight="12.75"/>
  <cols>
    <col min="1" max="1" width="33.421875" style="3" customWidth="1"/>
    <col min="2" max="2" width="11.140625" style="10" customWidth="1"/>
    <col min="3" max="3" width="10.8515625" style="10" customWidth="1"/>
    <col min="4" max="4" width="12.421875" style="10" bestFit="1" customWidth="1"/>
    <col min="5" max="5" width="9.57421875" style="10" customWidth="1"/>
    <col min="6" max="6" width="5.8515625" style="3" customWidth="1"/>
    <col min="7" max="7" width="1.28515625" style="3" customWidth="1"/>
    <col min="8" max="9" width="9.140625" style="3" customWidth="1"/>
    <col min="10" max="10" width="8.421875" style="3" customWidth="1"/>
    <col min="11" max="16384" width="9.140625" style="3" customWidth="1"/>
  </cols>
  <sheetData>
    <row r="1" ht="11.25">
      <c r="A1" s="1" t="s">
        <v>0</v>
      </c>
    </row>
    <row r="2" ht="11.25">
      <c r="A2" s="1" t="s">
        <v>1</v>
      </c>
    </row>
    <row r="3" ht="11.25">
      <c r="A3" s="2"/>
    </row>
    <row r="5" ht="11.25">
      <c r="A5" s="9" t="s">
        <v>70</v>
      </c>
    </row>
    <row r="6" ht="11.25">
      <c r="A6" s="7" t="s">
        <v>59</v>
      </c>
    </row>
    <row r="7" ht="11.25">
      <c r="A7" s="9" t="s">
        <v>3</v>
      </c>
    </row>
    <row r="8" spans="1:4" ht="11.25">
      <c r="A8" s="9"/>
      <c r="D8" s="56"/>
    </row>
    <row r="9" spans="1:4" ht="11.25">
      <c r="A9" s="9"/>
      <c r="D9" s="56"/>
    </row>
    <row r="10" ht="11.25">
      <c r="D10" s="56" t="s">
        <v>71</v>
      </c>
    </row>
    <row r="11" spans="2:4" ht="11.25">
      <c r="B11" s="56" t="s">
        <v>72</v>
      </c>
      <c r="C11" s="56" t="s">
        <v>72</v>
      </c>
      <c r="D11" s="56" t="s">
        <v>73</v>
      </c>
    </row>
    <row r="12" spans="2:5" ht="11.25">
      <c r="B12" s="56" t="s">
        <v>74</v>
      </c>
      <c r="C12" s="56" t="s">
        <v>75</v>
      </c>
      <c r="D12" s="56" t="s">
        <v>76</v>
      </c>
      <c r="E12" s="56" t="s">
        <v>77</v>
      </c>
    </row>
    <row r="13" spans="2:5" ht="11.25">
      <c r="B13" s="56" t="s">
        <v>14</v>
      </c>
      <c r="C13" s="56" t="s">
        <v>14</v>
      </c>
      <c r="D13" s="56" t="s">
        <v>14</v>
      </c>
      <c r="E13" s="56" t="s">
        <v>14</v>
      </c>
    </row>
    <row r="14" spans="2:5" ht="11.25">
      <c r="B14" s="56"/>
      <c r="C14" s="56"/>
      <c r="D14" s="56"/>
      <c r="E14" s="56"/>
    </row>
    <row r="15" spans="1:5" ht="11.25">
      <c r="A15" s="9" t="s">
        <v>78</v>
      </c>
      <c r="B15" s="57">
        <v>60000</v>
      </c>
      <c r="C15" s="58">
        <f>514613/1000</f>
        <v>514.613</v>
      </c>
      <c r="D15" s="58">
        <f>7331913/1000</f>
        <v>7331.913</v>
      </c>
      <c r="E15" s="57">
        <f>SUM(B15:D15)</f>
        <v>67846.526</v>
      </c>
    </row>
    <row r="17" spans="1:5" ht="11.25">
      <c r="A17" s="3" t="s">
        <v>79</v>
      </c>
      <c r="B17" s="59">
        <v>0</v>
      </c>
      <c r="C17" s="60">
        <f>-67585/1000</f>
        <v>-67.585</v>
      </c>
      <c r="D17" s="60">
        <v>0</v>
      </c>
      <c r="E17" s="61">
        <f>SUM(B17:D17)</f>
        <v>-67.585</v>
      </c>
    </row>
    <row r="18" spans="1:5" ht="11.25">
      <c r="A18" s="3" t="s">
        <v>80</v>
      </c>
      <c r="B18" s="62"/>
      <c r="C18" s="22"/>
      <c r="D18" s="22"/>
      <c r="E18" s="63"/>
    </row>
    <row r="19" spans="2:5" ht="11.25">
      <c r="B19" s="64"/>
      <c r="C19" s="64"/>
      <c r="D19" s="64"/>
      <c r="E19" s="65"/>
    </row>
    <row r="20" spans="1:5" ht="11.25">
      <c r="A20" s="3" t="s">
        <v>81</v>
      </c>
      <c r="B20" s="64">
        <f>SUM(B17:B19)</f>
        <v>0</v>
      </c>
      <c r="C20" s="64">
        <f>SUM(C17:C19)</f>
        <v>-67.585</v>
      </c>
      <c r="D20" s="64">
        <f>SUM(D17:D19)</f>
        <v>0</v>
      </c>
      <c r="E20" s="64">
        <f>SUM(B20:D20)</f>
        <v>-67.585</v>
      </c>
    </row>
    <row r="21" spans="2:5" ht="11.25">
      <c r="B21" s="56"/>
      <c r="C21" s="56"/>
      <c r="D21" s="56"/>
      <c r="E21" s="56"/>
    </row>
    <row r="22" spans="1:5" ht="11.25">
      <c r="A22" s="3" t="s">
        <v>82</v>
      </c>
      <c r="B22" s="64">
        <v>0</v>
      </c>
      <c r="C22" s="64">
        <v>0</v>
      </c>
      <c r="D22" s="64">
        <v>-3600</v>
      </c>
      <c r="E22" s="66">
        <f>SUM(B22:D22)</f>
        <v>-3600</v>
      </c>
    </row>
    <row r="23" spans="1:5" ht="11.25">
      <c r="A23" s="67"/>
      <c r="B23" s="64"/>
      <c r="C23" s="64"/>
      <c r="D23" s="64"/>
      <c r="E23" s="66"/>
    </row>
    <row r="24" spans="1:5" ht="11.25">
      <c r="A24" s="3" t="s">
        <v>83</v>
      </c>
      <c r="B24" s="56"/>
      <c r="C24" s="56">
        <v>0</v>
      </c>
      <c r="D24" s="12">
        <f>11762780/1000</f>
        <v>11762.78</v>
      </c>
      <c r="E24" s="64">
        <f>SUM(B24:D24)</f>
        <v>11762.78</v>
      </c>
    </row>
    <row r="25" spans="2:5" ht="11.25">
      <c r="B25" s="68"/>
      <c r="C25" s="68"/>
      <c r="D25" s="68"/>
      <c r="E25" s="68"/>
    </row>
    <row r="26" spans="1:6" ht="11.25">
      <c r="A26" s="9" t="s">
        <v>84</v>
      </c>
      <c r="B26" s="69">
        <f>B15+B20+B24+B22</f>
        <v>60000</v>
      </c>
      <c r="C26" s="69">
        <f>C15+C20+C24+C22</f>
        <v>447.0280000000001</v>
      </c>
      <c r="D26" s="69">
        <f>D15+D20+D24+D22</f>
        <v>15494.693</v>
      </c>
      <c r="E26" s="69">
        <f>E15+E20+E24+E22</f>
        <v>75941.72099999999</v>
      </c>
      <c r="F26" s="6"/>
    </row>
    <row r="27" spans="1:6" ht="11.25">
      <c r="A27" s="9"/>
      <c r="B27" s="41"/>
      <c r="C27" s="11"/>
      <c r="D27" s="11"/>
      <c r="E27" s="41"/>
      <c r="F27" s="6"/>
    </row>
    <row r="28" ht="11.25">
      <c r="A28" s="3" t="s">
        <v>85</v>
      </c>
    </row>
    <row r="29" spans="1:5" ht="11.25">
      <c r="A29" s="3" t="s">
        <v>86</v>
      </c>
      <c r="B29" s="59">
        <v>0</v>
      </c>
      <c r="C29" s="60">
        <v>0</v>
      </c>
      <c r="D29" s="60">
        <v>0</v>
      </c>
      <c r="E29" s="61">
        <f>SUM(B29:D29)</f>
        <v>0</v>
      </c>
    </row>
    <row r="30" spans="1:5" ht="11.25">
      <c r="A30" s="3" t="s">
        <v>87</v>
      </c>
      <c r="B30" s="70">
        <v>6000</v>
      </c>
      <c r="C30" s="64">
        <v>1199.70233</v>
      </c>
      <c r="D30" s="64">
        <v>0</v>
      </c>
      <c r="E30" s="71">
        <f>SUM(B30:D30)</f>
        <v>7199.70233</v>
      </c>
    </row>
    <row r="31" spans="1:5" ht="11.25">
      <c r="A31" s="3" t="s">
        <v>88</v>
      </c>
      <c r="B31" s="62">
        <v>0</v>
      </c>
      <c r="C31" s="22">
        <v>0</v>
      </c>
      <c r="D31" s="22">
        <v>0</v>
      </c>
      <c r="E31" s="63">
        <f>SUM(B31:D31)</f>
        <v>0</v>
      </c>
    </row>
    <row r="32" spans="2:5" ht="11.25">
      <c r="B32" s="64">
        <f>SUM(B29:B31)</f>
        <v>6000</v>
      </c>
      <c r="C32" s="64">
        <f>SUM(C29:C31)</f>
        <v>1199.70233</v>
      </c>
      <c r="D32" s="64">
        <f>SUM(D29:D31)</f>
        <v>0</v>
      </c>
      <c r="E32" s="66">
        <f>SUM(E29:E31)</f>
        <v>7199.70233</v>
      </c>
    </row>
    <row r="33" spans="2:5" ht="11.25">
      <c r="B33" s="64"/>
      <c r="D33" s="64"/>
      <c r="E33" s="66"/>
    </row>
    <row r="34" spans="1:5" ht="11.25">
      <c r="A34" s="3" t="s">
        <v>89</v>
      </c>
      <c r="B34" s="59">
        <v>0</v>
      </c>
      <c r="C34" s="60">
        <v>0</v>
      </c>
      <c r="D34" s="60">
        <v>-3659.158</v>
      </c>
      <c r="E34" s="61">
        <f>SUM(B34:D34)</f>
        <v>-3659.158</v>
      </c>
    </row>
    <row r="35" spans="2:5" ht="11.25">
      <c r="B35" s="70"/>
      <c r="C35" s="64"/>
      <c r="D35" s="64"/>
      <c r="E35" s="71"/>
    </row>
    <row r="36" spans="1:5" ht="11.25">
      <c r="A36" s="3" t="s">
        <v>90</v>
      </c>
      <c r="B36" s="70">
        <v>0</v>
      </c>
      <c r="C36" s="64">
        <v>0</v>
      </c>
      <c r="D36" s="64">
        <v>4406.967539</v>
      </c>
      <c r="E36" s="71">
        <f>SUM(B36:D36)</f>
        <v>4406.967539</v>
      </c>
    </row>
    <row r="37" spans="1:5" ht="11.25">
      <c r="A37" s="3" t="s">
        <v>91</v>
      </c>
      <c r="B37" s="62"/>
      <c r="C37" s="22"/>
      <c r="D37" s="22"/>
      <c r="E37" s="63"/>
    </row>
    <row r="38" spans="1:5" ht="11.25">
      <c r="A38" s="9" t="s">
        <v>92</v>
      </c>
      <c r="B38" s="64">
        <f>SUM(B34:B37)</f>
        <v>0</v>
      </c>
      <c r="C38" s="64">
        <f>SUM(C34:C37)</f>
        <v>0</v>
      </c>
      <c r="D38" s="64">
        <f>SUM(D34:D37)</f>
        <v>747.8095390000003</v>
      </c>
      <c r="E38" s="64">
        <f>SUM(B38:D38)</f>
        <v>747.8095390000003</v>
      </c>
    </row>
    <row r="39" spans="2:4" ht="11.25">
      <c r="B39" s="64"/>
      <c r="C39" s="64"/>
      <c r="D39" s="64"/>
    </row>
    <row r="40" spans="1:5" ht="11.25">
      <c r="A40" s="3" t="s">
        <v>93</v>
      </c>
      <c r="B40" s="64">
        <v>0</v>
      </c>
      <c r="C40" s="64">
        <v>0</v>
      </c>
      <c r="D40" s="18">
        <v>8812.453748900001</v>
      </c>
      <c r="E40" s="66">
        <f>SUM(B40:D40)</f>
        <v>8812.453748900001</v>
      </c>
    </row>
    <row r="41" spans="2:5" ht="11.25">
      <c r="B41" s="64"/>
      <c r="C41" s="64"/>
      <c r="D41" s="64"/>
      <c r="E41" s="66"/>
    </row>
    <row r="42" spans="1:5" ht="11.25">
      <c r="A42" s="3" t="s">
        <v>94</v>
      </c>
      <c r="B42" s="64"/>
      <c r="C42" s="64"/>
      <c r="D42" s="64"/>
      <c r="E42" s="66"/>
    </row>
    <row r="43" spans="1:5" ht="11.25">
      <c r="A43" s="67" t="s">
        <v>95</v>
      </c>
      <c r="B43" s="64">
        <v>0</v>
      </c>
      <c r="C43" s="64">
        <v>0</v>
      </c>
      <c r="D43" s="64">
        <v>-3960</v>
      </c>
      <c r="E43" s="66">
        <f>SUM(B43:D43)</f>
        <v>-3960</v>
      </c>
    </row>
    <row r="44" spans="2:5" ht="11.25">
      <c r="B44" s="64"/>
      <c r="C44" s="64"/>
      <c r="D44" s="64"/>
      <c r="E44" s="66"/>
    </row>
    <row r="45" ht="11.25">
      <c r="A45" s="6"/>
    </row>
    <row r="46" spans="1:5" ht="12" thickBot="1">
      <c r="A46" s="9" t="s">
        <v>96</v>
      </c>
      <c r="B46" s="72">
        <f>B26+B32+B38+B40+B43</f>
        <v>66000</v>
      </c>
      <c r="C46" s="72">
        <f>C26+C32+C38+C40+C43</f>
        <v>1646.73033</v>
      </c>
      <c r="D46" s="72">
        <f>D26+D32+D38+D40+D43</f>
        <v>21094.9562879</v>
      </c>
      <c r="E46" s="72">
        <f>E26+E32+E38+E40+E43</f>
        <v>88741.68661789999</v>
      </c>
    </row>
    <row r="47" ht="12" thickTop="1">
      <c r="A47" s="6"/>
    </row>
    <row r="59" ht="11.25">
      <c r="D59" s="64"/>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M505"/>
  <sheetViews>
    <sheetView workbookViewId="0" topLeftCell="A1">
      <selection activeCell="A3" sqref="A3"/>
    </sheetView>
  </sheetViews>
  <sheetFormatPr defaultColWidth="9.140625" defaultRowHeight="12.75"/>
  <cols>
    <col min="1" max="1" width="4.57421875" style="7" customWidth="1"/>
    <col min="2" max="2" width="11.57421875" style="3" customWidth="1"/>
    <col min="3" max="3" width="14.7109375" style="3" customWidth="1"/>
    <col min="4" max="5" width="11.7109375" style="3" customWidth="1"/>
    <col min="6" max="6" width="12.28125" style="3" customWidth="1"/>
    <col min="7" max="7" width="10.00390625" style="3" customWidth="1"/>
    <col min="8" max="8" width="12.7109375" style="3" bestFit="1" customWidth="1"/>
    <col min="9" max="9" width="4.57421875" style="3" customWidth="1"/>
    <col min="10" max="10" width="0.9921875" style="6" customWidth="1"/>
    <col min="11" max="11" width="10.140625" style="3" customWidth="1"/>
    <col min="12" max="12" width="10.421875" style="3" customWidth="1"/>
    <col min="13" max="13" width="9.28125" style="3" bestFit="1" customWidth="1"/>
    <col min="14" max="16384" width="9.140625" style="3" customWidth="1"/>
  </cols>
  <sheetData>
    <row r="1" ht="11.25">
      <c r="A1" s="1" t="s">
        <v>0</v>
      </c>
    </row>
    <row r="2" ht="11.25">
      <c r="A2" s="1" t="s">
        <v>1</v>
      </c>
    </row>
    <row r="3" spans="1:3" ht="11.25">
      <c r="A3" s="2"/>
      <c r="B3" s="6"/>
      <c r="C3" s="6"/>
    </row>
    <row r="6" ht="11.25">
      <c r="A6" s="7" t="s">
        <v>97</v>
      </c>
    </row>
    <row r="9" spans="1:2" ht="11.25">
      <c r="A9" s="7" t="s">
        <v>98</v>
      </c>
      <c r="B9" s="9" t="s">
        <v>99</v>
      </c>
    </row>
    <row r="13" ht="11.25">
      <c r="K13" s="73"/>
    </row>
    <row r="40" spans="1:2" ht="11.25">
      <c r="A40" s="7" t="s">
        <v>100</v>
      </c>
      <c r="B40" s="9" t="s">
        <v>101</v>
      </c>
    </row>
    <row r="46" spans="1:2" ht="11.25">
      <c r="A46" s="7" t="s">
        <v>102</v>
      </c>
      <c r="B46" s="9" t="s">
        <v>103</v>
      </c>
    </row>
    <row r="47" spans="1:2" ht="11.25">
      <c r="A47" s="74"/>
      <c r="B47" s="9"/>
    </row>
    <row r="48" spans="1:3" ht="12.75">
      <c r="A48" s="74"/>
      <c r="B48" s="75" t="s">
        <v>104</v>
      </c>
      <c r="C48" s="6"/>
    </row>
    <row r="49" spans="1:3" ht="11.25">
      <c r="A49" s="74"/>
      <c r="B49" s="6"/>
      <c r="C49" s="6"/>
    </row>
    <row r="50" spans="2:3" ht="11.25">
      <c r="B50" s="6"/>
      <c r="C50" s="6"/>
    </row>
    <row r="51" spans="1:2" ht="11.25">
      <c r="A51" s="7" t="s">
        <v>105</v>
      </c>
      <c r="B51" s="9" t="s">
        <v>106</v>
      </c>
    </row>
    <row r="58" spans="1:2" ht="11.25">
      <c r="A58" s="7" t="s">
        <v>107</v>
      </c>
      <c r="B58" s="9" t="s">
        <v>108</v>
      </c>
    </row>
    <row r="60" ht="12.75">
      <c r="B60" s="76" t="s">
        <v>109</v>
      </c>
    </row>
    <row r="70" spans="1:2" ht="11.25">
      <c r="A70" s="7" t="s">
        <v>110</v>
      </c>
      <c r="B70" s="30" t="s">
        <v>111</v>
      </c>
    </row>
    <row r="77" spans="1:13" s="6" customFormat="1" ht="11.25">
      <c r="A77" s="45" t="s">
        <v>112</v>
      </c>
      <c r="B77" s="30" t="s">
        <v>113</v>
      </c>
      <c r="K77" s="3"/>
      <c r="L77" s="3"/>
      <c r="M77" s="3"/>
    </row>
    <row r="78" spans="1:13" s="6" customFormat="1" ht="11.25" customHeight="1">
      <c r="A78" s="45"/>
      <c r="K78" s="3"/>
      <c r="L78" s="3"/>
      <c r="M78" s="3"/>
    </row>
    <row r="79" spans="1:13" s="6" customFormat="1" ht="11.25">
      <c r="A79" s="45"/>
      <c r="K79" s="3"/>
      <c r="L79" s="3"/>
      <c r="M79" s="3"/>
    </row>
    <row r="80" spans="1:13" s="6" customFormat="1" ht="11.25">
      <c r="A80" s="45"/>
      <c r="K80" s="3"/>
      <c r="L80" s="3"/>
      <c r="M80" s="3"/>
    </row>
    <row r="81" spans="1:13" s="6" customFormat="1" ht="11.25">
      <c r="A81" s="45"/>
      <c r="K81" s="3"/>
      <c r="L81" s="3"/>
      <c r="M81" s="3"/>
    </row>
    <row r="82" spans="1:13" s="6" customFormat="1" ht="11.25">
      <c r="A82" s="45"/>
      <c r="K82" s="3"/>
      <c r="L82" s="3"/>
      <c r="M82" s="3"/>
    </row>
    <row r="83" spans="1:13" s="6" customFormat="1" ht="11.25">
      <c r="A83" s="45" t="s">
        <v>114</v>
      </c>
      <c r="B83" s="30" t="s">
        <v>115</v>
      </c>
      <c r="H83" s="38"/>
      <c r="K83" s="3"/>
      <c r="L83" s="3"/>
      <c r="M83" s="3"/>
    </row>
    <row r="84" spans="11:13" s="6" customFormat="1" ht="11.25">
      <c r="K84" s="3"/>
      <c r="L84" s="3"/>
      <c r="M84" s="3"/>
    </row>
    <row r="85" spans="1:13" s="6" customFormat="1" ht="11.25">
      <c r="A85" s="45"/>
      <c r="B85" s="77"/>
      <c r="D85" s="78"/>
      <c r="E85" s="78"/>
      <c r="F85" s="78"/>
      <c r="G85" s="78"/>
      <c r="H85" s="129" t="s">
        <v>116</v>
      </c>
      <c r="I85" s="129"/>
      <c r="K85" s="3"/>
      <c r="L85" s="3"/>
      <c r="M85" s="3"/>
    </row>
    <row r="86" spans="1:9" s="6" customFormat="1" ht="11.25">
      <c r="A86" s="45"/>
      <c r="B86" s="77"/>
      <c r="D86" s="78"/>
      <c r="E86" s="78"/>
      <c r="F86" s="128" t="s">
        <v>15</v>
      </c>
      <c r="G86" s="128"/>
      <c r="H86" s="128" t="s">
        <v>117</v>
      </c>
      <c r="I86" s="128"/>
    </row>
    <row r="87" spans="1:10" s="6" customFormat="1" ht="11.25">
      <c r="A87" s="45"/>
      <c r="B87" s="80"/>
      <c r="C87" s="38"/>
      <c r="D87" s="81"/>
      <c r="E87" s="81"/>
      <c r="F87" s="82"/>
      <c r="G87" s="79"/>
      <c r="H87" s="79"/>
      <c r="I87" s="79"/>
      <c r="J87" s="38"/>
    </row>
    <row r="88" spans="1:10" s="6" customFormat="1" ht="11.25">
      <c r="A88" s="45"/>
      <c r="B88" s="80"/>
      <c r="C88" s="38"/>
      <c r="D88" s="81"/>
      <c r="E88" s="81"/>
      <c r="F88" s="82"/>
      <c r="G88" s="79"/>
      <c r="H88" s="79"/>
      <c r="I88" s="79"/>
      <c r="J88" s="38"/>
    </row>
    <row r="89" spans="1:10" s="6" customFormat="1" ht="11.25">
      <c r="A89" s="45"/>
      <c r="B89" s="80"/>
      <c r="C89" s="38"/>
      <c r="D89" s="81"/>
      <c r="E89" s="81"/>
      <c r="F89" s="82"/>
      <c r="G89" s="79"/>
      <c r="H89" s="79"/>
      <c r="I89" s="79"/>
      <c r="J89" s="38"/>
    </row>
    <row r="90" spans="1:10" s="6" customFormat="1" ht="12.75" customHeight="1">
      <c r="A90" s="45"/>
      <c r="B90" s="83"/>
      <c r="C90" s="38"/>
      <c r="D90" s="81"/>
      <c r="E90" s="130" t="s">
        <v>118</v>
      </c>
      <c r="F90" s="130"/>
      <c r="G90" s="130" t="s">
        <v>119</v>
      </c>
      <c r="H90" s="130"/>
      <c r="I90" s="79"/>
      <c r="J90" s="38"/>
    </row>
    <row r="91" spans="1:10" s="6" customFormat="1" ht="25.5">
      <c r="A91" s="45"/>
      <c r="B91" s="131" t="s">
        <v>120</v>
      </c>
      <c r="C91" s="131"/>
      <c r="D91" s="131"/>
      <c r="E91" s="84" t="s">
        <v>15</v>
      </c>
      <c r="F91" s="85" t="s">
        <v>121</v>
      </c>
      <c r="G91" s="84" t="s">
        <v>15</v>
      </c>
      <c r="H91" s="85" t="s">
        <v>121</v>
      </c>
      <c r="I91" s="79"/>
      <c r="J91" s="38"/>
    </row>
    <row r="92" spans="1:10" s="6" customFormat="1" ht="12.75">
      <c r="A92" s="45"/>
      <c r="B92" s="83"/>
      <c r="C92" s="38"/>
      <c r="D92" s="81"/>
      <c r="E92" s="86" t="s">
        <v>122</v>
      </c>
      <c r="F92" s="86" t="s">
        <v>122</v>
      </c>
      <c r="G92" s="86" t="s">
        <v>122</v>
      </c>
      <c r="H92" s="86" t="s">
        <v>122</v>
      </c>
      <c r="I92" s="79"/>
      <c r="J92" s="38"/>
    </row>
    <row r="93" spans="1:10" s="6" customFormat="1" ht="12.75">
      <c r="A93" s="45"/>
      <c r="B93" s="83" t="s">
        <v>123</v>
      </c>
      <c r="C93" s="38"/>
      <c r="D93" s="81"/>
      <c r="E93" s="87">
        <v>29061.62949000001</v>
      </c>
      <c r="F93" s="87">
        <v>3519.40751000002</v>
      </c>
      <c r="G93" s="87">
        <v>22297.30094</v>
      </c>
      <c r="H93" s="87">
        <v>2216.60307</v>
      </c>
      <c r="I93" s="79"/>
      <c r="J93" s="38"/>
    </row>
    <row r="94" spans="1:10" s="6" customFormat="1" ht="12.75">
      <c r="A94" s="45"/>
      <c r="B94" s="83" t="s">
        <v>124</v>
      </c>
      <c r="C94" s="38"/>
      <c r="D94" s="81"/>
      <c r="E94" s="87">
        <v>824.5039999999999</v>
      </c>
      <c r="F94" s="88">
        <v>146.483</v>
      </c>
      <c r="G94" s="87">
        <v>1615.6990600000001</v>
      </c>
      <c r="H94" s="87">
        <v>110.29692999999999</v>
      </c>
      <c r="I94" s="79"/>
      <c r="J94" s="38"/>
    </row>
    <row r="95" spans="1:10" s="6" customFormat="1" ht="12.75">
      <c r="A95" s="45"/>
      <c r="B95" s="83" t="s">
        <v>125</v>
      </c>
      <c r="C95" s="38"/>
      <c r="D95" s="81"/>
      <c r="E95" s="87">
        <v>0</v>
      </c>
      <c r="F95" s="88">
        <v>-345.25732000000005</v>
      </c>
      <c r="G95" s="87">
        <v>0</v>
      </c>
      <c r="H95" s="87">
        <v>0</v>
      </c>
      <c r="I95" s="79"/>
      <c r="J95" s="38"/>
    </row>
    <row r="96" spans="1:10" s="6" customFormat="1" ht="13.5" thickBot="1">
      <c r="A96" s="45"/>
      <c r="B96" s="83" t="s">
        <v>126</v>
      </c>
      <c r="C96" s="38"/>
      <c r="D96" s="81"/>
      <c r="E96" s="89">
        <v>0</v>
      </c>
      <c r="F96" s="90">
        <v>-2.8623000000000003</v>
      </c>
      <c r="G96" s="89">
        <v>0</v>
      </c>
      <c r="H96" s="89">
        <v>0</v>
      </c>
      <c r="I96" s="79"/>
      <c r="J96" s="38"/>
    </row>
    <row r="97" spans="1:10" s="6" customFormat="1" ht="12.75">
      <c r="A97" s="45"/>
      <c r="B97" s="83"/>
      <c r="C97" s="38"/>
      <c r="D97" s="81"/>
      <c r="E97" s="87">
        <f>SUM(E93:E96)</f>
        <v>29886.13349000001</v>
      </c>
      <c r="F97" s="87">
        <f>SUM(F93:F96)</f>
        <v>3317.7708900000202</v>
      </c>
      <c r="G97" s="87">
        <f>SUM(G93:G96)</f>
        <v>23913</v>
      </c>
      <c r="H97" s="87">
        <f>SUM(H93:H96)</f>
        <v>2326.9</v>
      </c>
      <c r="I97" s="79"/>
      <c r="J97" s="38"/>
    </row>
    <row r="98" spans="1:10" s="6" customFormat="1" ht="12.75">
      <c r="A98" s="45"/>
      <c r="B98" s="91" t="s">
        <v>127</v>
      </c>
      <c r="C98" s="38"/>
      <c r="D98" s="81"/>
      <c r="E98" s="87"/>
      <c r="F98" s="88"/>
      <c r="G98" s="87"/>
      <c r="H98" s="87"/>
      <c r="I98" s="79"/>
      <c r="J98" s="38"/>
    </row>
    <row r="99" spans="1:10" s="6" customFormat="1" ht="12.75">
      <c r="A99" s="45"/>
      <c r="B99" s="83" t="s">
        <v>128</v>
      </c>
      <c r="C99" s="38"/>
      <c r="D99" s="81"/>
      <c r="E99" s="87">
        <v>144</v>
      </c>
      <c r="F99" s="88"/>
      <c r="G99" s="87">
        <v>144</v>
      </c>
      <c r="H99" s="87"/>
      <c r="I99" s="79"/>
      <c r="J99" s="38"/>
    </row>
    <row r="100" spans="1:10" s="6" customFormat="1" ht="12.75">
      <c r="A100" s="45"/>
      <c r="B100" s="83" t="s">
        <v>123</v>
      </c>
      <c r="C100" s="38"/>
      <c r="D100" s="81"/>
      <c r="E100" s="87">
        <v>3250.37432</v>
      </c>
      <c r="F100" s="88"/>
      <c r="G100" s="87">
        <v>4924.029</v>
      </c>
      <c r="H100" s="87"/>
      <c r="I100" s="79"/>
      <c r="J100" s="38"/>
    </row>
    <row r="101" spans="1:10" s="6" customFormat="1" ht="13.5" thickBot="1">
      <c r="A101" s="45"/>
      <c r="B101" s="83"/>
      <c r="C101" s="38"/>
      <c r="D101" s="81"/>
      <c r="E101" s="92">
        <f>SUM(E97:E100)</f>
        <v>33280.50781000001</v>
      </c>
      <c r="F101" s="38"/>
      <c r="G101" s="92">
        <f>SUM(G97:G100)</f>
        <v>28981.029000000002</v>
      </c>
      <c r="H101" s="38"/>
      <c r="I101" s="79"/>
      <c r="J101" s="38"/>
    </row>
    <row r="102" spans="1:10" s="6" customFormat="1" ht="12.75">
      <c r="A102" s="45"/>
      <c r="B102" s="83"/>
      <c r="C102" s="38"/>
      <c r="D102" s="81"/>
      <c r="E102" s="87"/>
      <c r="F102" s="88"/>
      <c r="G102" s="87"/>
      <c r="H102" s="87"/>
      <c r="I102" s="79"/>
      <c r="J102" s="38"/>
    </row>
    <row r="103" spans="1:9" s="6" customFormat="1" ht="11.25">
      <c r="A103" s="45"/>
      <c r="B103" s="77"/>
      <c r="D103" s="78"/>
      <c r="E103" s="78"/>
      <c r="F103" s="78"/>
      <c r="G103" s="78"/>
      <c r="H103" s="129"/>
      <c r="I103" s="129"/>
    </row>
    <row r="104" spans="1:9" s="6" customFormat="1" ht="11.25">
      <c r="A104" s="45"/>
      <c r="B104" s="77"/>
      <c r="D104" s="78"/>
      <c r="E104" s="78"/>
      <c r="F104" s="128"/>
      <c r="G104" s="128"/>
      <c r="H104" s="128"/>
      <c r="I104" s="128"/>
    </row>
    <row r="105" spans="1:10" s="6" customFormat="1" ht="11.25">
      <c r="A105" s="45"/>
      <c r="B105" s="80"/>
      <c r="C105" s="38"/>
      <c r="D105" s="81"/>
      <c r="E105" s="81"/>
      <c r="F105" s="82"/>
      <c r="G105" s="79"/>
      <c r="H105" s="79"/>
      <c r="I105" s="79"/>
      <c r="J105" s="38"/>
    </row>
    <row r="106" spans="1:10" s="6" customFormat="1" ht="11.25">
      <c r="A106" s="45"/>
      <c r="B106" s="80"/>
      <c r="C106" s="38"/>
      <c r="D106" s="81"/>
      <c r="E106" s="81"/>
      <c r="F106" s="82"/>
      <c r="G106" s="79"/>
      <c r="H106" s="79"/>
      <c r="I106" s="79"/>
      <c r="J106" s="38"/>
    </row>
    <row r="107" spans="1:10" s="6" customFormat="1" ht="11.25">
      <c r="A107" s="45"/>
      <c r="B107" s="80"/>
      <c r="C107" s="38"/>
      <c r="D107" s="81"/>
      <c r="E107" s="81"/>
      <c r="F107" s="82"/>
      <c r="G107" s="79"/>
      <c r="H107" s="79"/>
      <c r="I107" s="79"/>
      <c r="J107" s="38"/>
    </row>
    <row r="108" spans="1:10" s="6" customFormat="1" ht="11.25">
      <c r="A108" s="45"/>
      <c r="B108" s="80"/>
      <c r="C108" s="38"/>
      <c r="D108" s="81"/>
      <c r="E108" s="81"/>
      <c r="F108" s="82"/>
      <c r="G108" s="79"/>
      <c r="H108" s="79"/>
      <c r="I108" s="79"/>
      <c r="J108" s="38"/>
    </row>
    <row r="109" spans="1:10" s="6" customFormat="1" ht="11.25">
      <c r="A109" s="45"/>
      <c r="B109" s="80"/>
      <c r="C109" s="38"/>
      <c r="D109" s="81"/>
      <c r="E109" s="81"/>
      <c r="F109" s="82"/>
      <c r="G109" s="79"/>
      <c r="H109" s="79"/>
      <c r="I109" s="79"/>
      <c r="J109" s="38"/>
    </row>
    <row r="110" spans="1:10" s="6" customFormat="1" ht="11.25">
      <c r="A110" s="45"/>
      <c r="B110" s="80"/>
      <c r="C110" s="38"/>
      <c r="D110" s="81"/>
      <c r="E110" s="81"/>
      <c r="F110" s="82"/>
      <c r="G110" s="79"/>
      <c r="H110" s="79"/>
      <c r="I110" s="79"/>
      <c r="J110" s="38"/>
    </row>
    <row r="111" spans="1:10" s="6" customFormat="1" ht="12.75">
      <c r="A111" s="45"/>
      <c r="B111" s="80"/>
      <c r="C111" s="38"/>
      <c r="D111" s="81"/>
      <c r="E111" s="81"/>
      <c r="F111" s="82"/>
      <c r="G111" s="93"/>
      <c r="H111" s="93"/>
      <c r="I111" s="93"/>
      <c r="J111" s="38"/>
    </row>
    <row r="112" spans="1:9" s="6" customFormat="1" ht="12.75">
      <c r="A112" s="45"/>
      <c r="B112" s="80"/>
      <c r="E112" s="130" t="s">
        <v>4</v>
      </c>
      <c r="F112" s="130"/>
      <c r="G112" s="130" t="s">
        <v>5</v>
      </c>
      <c r="H112" s="130"/>
      <c r="I112" s="75"/>
    </row>
    <row r="113" spans="1:9" s="6" customFormat="1" ht="38.25" customHeight="1">
      <c r="A113" s="45"/>
      <c r="B113" s="80"/>
      <c r="E113" s="84" t="s">
        <v>129</v>
      </c>
      <c r="F113" s="84" t="s">
        <v>130</v>
      </c>
      <c r="G113" s="84" t="s">
        <v>131</v>
      </c>
      <c r="H113" s="84" t="s">
        <v>132</v>
      </c>
      <c r="I113" s="75"/>
    </row>
    <row r="114" spans="1:9" s="6" customFormat="1" ht="12.75">
      <c r="A114" s="45"/>
      <c r="B114" s="80"/>
      <c r="E114" s="86" t="s">
        <v>12</v>
      </c>
      <c r="F114" s="86" t="s">
        <v>13</v>
      </c>
      <c r="G114" s="86" t="s">
        <v>12</v>
      </c>
      <c r="H114" s="86" t="s">
        <v>13</v>
      </c>
      <c r="I114" s="75"/>
    </row>
    <row r="115" spans="1:9" s="6" customFormat="1" ht="12.75">
      <c r="A115" s="45"/>
      <c r="B115" s="83"/>
      <c r="E115" s="86" t="s">
        <v>122</v>
      </c>
      <c r="F115" s="86" t="s">
        <v>122</v>
      </c>
      <c r="G115" s="86" t="s">
        <v>122</v>
      </c>
      <c r="H115" s="86" t="s">
        <v>122</v>
      </c>
      <c r="I115" s="75"/>
    </row>
    <row r="116" spans="1:9" s="6" customFormat="1" ht="12.75">
      <c r="A116" s="45"/>
      <c r="B116" s="83" t="s">
        <v>133</v>
      </c>
      <c r="E116" s="94">
        <v>10052</v>
      </c>
      <c r="F116" s="94">
        <v>8367.494079999991</v>
      </c>
      <c r="G116" s="95">
        <v>27042</v>
      </c>
      <c r="H116" s="95">
        <v>24958.616539999988</v>
      </c>
      <c r="I116" s="75"/>
    </row>
    <row r="117" spans="1:9" s="6" customFormat="1" ht="12.75">
      <c r="A117" s="45"/>
      <c r="B117" s="83" t="s">
        <v>134</v>
      </c>
      <c r="E117" s="94">
        <v>6715.8975900000005</v>
      </c>
      <c r="F117" s="94">
        <v>4262.87157</v>
      </c>
      <c r="G117" s="95">
        <v>18866.89759</v>
      </c>
      <c r="H117" s="95">
        <v>15825.73221</v>
      </c>
      <c r="I117" s="75"/>
    </row>
    <row r="118" spans="1:9" s="6" customFormat="1" ht="12.75">
      <c r="A118" s="45"/>
      <c r="B118" s="83" t="s">
        <v>135</v>
      </c>
      <c r="E118" s="94">
        <v>5207.850150000002</v>
      </c>
      <c r="F118" s="94">
        <v>4306.114379999999</v>
      </c>
      <c r="G118" s="95">
        <v>19657.850150000002</v>
      </c>
      <c r="H118" s="95">
        <v>11520.807379999998</v>
      </c>
      <c r="I118" s="75"/>
    </row>
    <row r="119" spans="1:9" s="6" customFormat="1" ht="12.75">
      <c r="A119" s="45"/>
      <c r="B119" s="83" t="s">
        <v>136</v>
      </c>
      <c r="E119" s="94">
        <v>4870.76597</v>
      </c>
      <c r="F119" s="94">
        <v>3154.95845</v>
      </c>
      <c r="G119" s="95">
        <v>11957.76597</v>
      </c>
      <c r="H119" s="95">
        <v>10410.22506</v>
      </c>
      <c r="I119" s="75"/>
    </row>
    <row r="120" spans="1:9" s="6" customFormat="1" ht="12.75">
      <c r="A120" s="45"/>
      <c r="B120" s="83" t="s">
        <v>137</v>
      </c>
      <c r="E120" s="94">
        <v>2519.6911500000006</v>
      </c>
      <c r="F120" s="94">
        <v>3060.81871</v>
      </c>
      <c r="G120" s="95">
        <v>5088.691150000001</v>
      </c>
      <c r="H120" s="95">
        <v>9297.65117</v>
      </c>
      <c r="I120" s="75"/>
    </row>
    <row r="121" spans="1:9" s="6" customFormat="1" ht="12.75">
      <c r="A121" s="45"/>
      <c r="B121" s="83" t="s">
        <v>138</v>
      </c>
      <c r="E121" s="94">
        <v>519.6220000000001</v>
      </c>
      <c r="F121" s="94">
        <v>760.8575299999999</v>
      </c>
      <c r="G121" s="95">
        <v>1561.622</v>
      </c>
      <c r="H121" s="95">
        <v>1121.2096299999998</v>
      </c>
      <c r="I121" s="75"/>
    </row>
    <row r="122" spans="1:11" s="6" customFormat="1" ht="13.5" thickBot="1">
      <c r="A122" s="45"/>
      <c r="B122" s="83"/>
      <c r="E122" s="96">
        <f>SUM(E116:E121)</f>
        <v>29885.826860000005</v>
      </c>
      <c r="F122" s="96">
        <f>SUM(F116:F121)</f>
        <v>23913.11471999999</v>
      </c>
      <c r="G122" s="96">
        <f>SUM(G116:G121)</f>
        <v>84174.82686</v>
      </c>
      <c r="H122" s="96">
        <f>SUM(H116:H121)</f>
        <v>73134.24198999998</v>
      </c>
      <c r="I122" s="75"/>
      <c r="K122" s="97"/>
    </row>
    <row r="123" spans="1:10" s="6" customFormat="1" ht="13.5" thickTop="1">
      <c r="A123" s="45"/>
      <c r="B123" s="83"/>
      <c r="C123" s="38"/>
      <c r="D123" s="79"/>
      <c r="E123" s="79"/>
      <c r="F123" s="79"/>
      <c r="G123" s="79"/>
      <c r="H123" s="79"/>
      <c r="I123" s="79"/>
      <c r="J123" s="38"/>
    </row>
    <row r="124" spans="1:10" s="6" customFormat="1" ht="12.75">
      <c r="A124" s="45"/>
      <c r="B124" s="83"/>
      <c r="C124" s="38"/>
      <c r="D124" s="79"/>
      <c r="E124" s="79"/>
      <c r="F124" s="79"/>
      <c r="G124" s="79"/>
      <c r="H124" s="79"/>
      <c r="I124" s="79"/>
      <c r="J124" s="38"/>
    </row>
    <row r="125" spans="1:10" s="6" customFormat="1" ht="12.75">
      <c r="A125" s="45"/>
      <c r="B125" s="83"/>
      <c r="C125" s="38"/>
      <c r="D125" s="79"/>
      <c r="E125" s="79"/>
      <c r="F125" s="79"/>
      <c r="G125" s="79"/>
      <c r="H125" s="79"/>
      <c r="I125" s="79"/>
      <c r="J125" s="38"/>
    </row>
    <row r="126" spans="1:10" s="6" customFormat="1" ht="12.75">
      <c r="A126" s="45"/>
      <c r="B126" s="83"/>
      <c r="C126" s="38"/>
      <c r="D126" s="79"/>
      <c r="E126" s="79"/>
      <c r="F126" s="79"/>
      <c r="G126" s="79"/>
      <c r="H126" s="79"/>
      <c r="I126" s="79"/>
      <c r="J126" s="38"/>
    </row>
    <row r="127" spans="1:11" ht="11.25">
      <c r="A127" s="7" t="s">
        <v>139</v>
      </c>
      <c r="B127" s="9" t="s">
        <v>140</v>
      </c>
      <c r="G127" s="98"/>
      <c r="I127" s="6"/>
      <c r="K127" s="6"/>
    </row>
    <row r="134" spans="1:4" ht="11.25">
      <c r="A134" s="7" t="s">
        <v>141</v>
      </c>
      <c r="B134" s="9" t="s">
        <v>142</v>
      </c>
      <c r="D134" s="3" t="s">
        <v>143</v>
      </c>
    </row>
    <row r="135" s="6" customFormat="1" ht="11.25">
      <c r="A135" s="45"/>
    </row>
    <row r="136" s="6" customFormat="1" ht="11.25">
      <c r="A136" s="45"/>
    </row>
    <row r="137" s="6" customFormat="1" ht="11.25">
      <c r="A137" s="45"/>
    </row>
    <row r="138" s="6" customFormat="1" ht="11.25">
      <c r="A138" s="45"/>
    </row>
    <row r="139" s="6" customFormat="1" ht="11.25">
      <c r="A139" s="45"/>
    </row>
    <row r="140" spans="1:5" ht="11.25">
      <c r="A140" s="45" t="s">
        <v>144</v>
      </c>
      <c r="B140" s="30" t="s">
        <v>145</v>
      </c>
      <c r="C140" s="6"/>
      <c r="D140" s="6"/>
      <c r="E140" s="6"/>
    </row>
    <row r="141" spans="1:5" ht="11.25">
      <c r="A141" s="45"/>
      <c r="B141" s="6"/>
      <c r="C141" s="6"/>
      <c r="D141" s="6"/>
      <c r="E141" s="6"/>
    </row>
    <row r="146" spans="1:2" s="99" customFormat="1" ht="11.25">
      <c r="A146" s="45" t="s">
        <v>146</v>
      </c>
      <c r="B146" s="30" t="s">
        <v>147</v>
      </c>
    </row>
    <row r="147" spans="1:2" s="99" customFormat="1" ht="11.25">
      <c r="A147" s="45"/>
      <c r="B147" s="30"/>
    </row>
    <row r="148" s="99" customFormat="1" ht="11.25">
      <c r="A148" s="100"/>
    </row>
    <row r="149" s="99" customFormat="1" ht="11.25">
      <c r="A149" s="100"/>
    </row>
    <row r="150" s="99" customFormat="1" ht="11.25">
      <c r="A150" s="100"/>
    </row>
    <row r="151" s="99" customFormat="1" ht="11.25">
      <c r="A151" s="100"/>
    </row>
    <row r="152" s="99" customFormat="1" ht="11.25">
      <c r="A152" s="100"/>
    </row>
    <row r="153" spans="1:11" ht="11.25">
      <c r="A153" s="45" t="s">
        <v>148</v>
      </c>
      <c r="B153" s="30" t="s">
        <v>149</v>
      </c>
      <c r="C153" s="6"/>
      <c r="D153" s="6"/>
      <c r="E153" s="6"/>
      <c r="F153" s="6"/>
      <c r="G153" s="6"/>
      <c r="H153" s="6"/>
      <c r="I153" s="99"/>
      <c r="K153" s="6"/>
    </row>
    <row r="154" spans="1:11" ht="11.25">
      <c r="A154" s="45"/>
      <c r="B154" s="6"/>
      <c r="C154" s="6"/>
      <c r="D154" s="6"/>
      <c r="E154" s="6"/>
      <c r="F154" s="6"/>
      <c r="G154" s="6"/>
      <c r="H154" s="6"/>
      <c r="I154" s="6"/>
      <c r="K154" s="6"/>
    </row>
    <row r="155" spans="1:11" ht="12.75">
      <c r="A155" s="45"/>
      <c r="B155" s="75" t="s">
        <v>150</v>
      </c>
      <c r="C155" s="75"/>
      <c r="D155" s="75"/>
      <c r="E155" s="75"/>
      <c r="F155" s="75"/>
      <c r="G155" s="75"/>
      <c r="H155" s="75"/>
      <c r="I155" s="6"/>
      <c r="K155" s="6"/>
    </row>
    <row r="156" spans="1:11" ht="12.75">
      <c r="A156" s="45"/>
      <c r="B156" s="75"/>
      <c r="C156" s="75"/>
      <c r="D156" s="75"/>
      <c r="E156" s="75"/>
      <c r="F156" s="75"/>
      <c r="G156" s="75"/>
      <c r="H156" s="86" t="s">
        <v>151</v>
      </c>
      <c r="I156" s="6"/>
      <c r="K156" s="6"/>
    </row>
    <row r="157" spans="1:11" ht="12.75">
      <c r="A157" s="45"/>
      <c r="B157" s="75"/>
      <c r="C157" s="75"/>
      <c r="D157" s="75"/>
      <c r="E157" s="75"/>
      <c r="F157" s="75"/>
      <c r="G157" s="86"/>
      <c r="H157" s="86" t="s">
        <v>12</v>
      </c>
      <c r="I157" s="6"/>
      <c r="K157" s="6"/>
    </row>
    <row r="158" spans="1:11" ht="12.75">
      <c r="A158" s="45"/>
      <c r="B158" s="75"/>
      <c r="C158" s="75"/>
      <c r="D158" s="75"/>
      <c r="E158" s="75"/>
      <c r="F158" s="75"/>
      <c r="G158" s="75"/>
      <c r="H158" s="86" t="s">
        <v>14</v>
      </c>
      <c r="I158" s="6"/>
      <c r="K158" s="6"/>
    </row>
    <row r="159" spans="1:11" ht="12.75">
      <c r="A159" s="45"/>
      <c r="B159" s="75" t="s">
        <v>152</v>
      </c>
      <c r="C159" s="75"/>
      <c r="D159" s="75"/>
      <c r="E159" s="75"/>
      <c r="F159" s="75"/>
      <c r="G159" s="75"/>
      <c r="H159" s="101">
        <v>667</v>
      </c>
      <c r="I159" s="6"/>
      <c r="K159" s="6"/>
    </row>
    <row r="160" spans="1:11" ht="12.75">
      <c r="A160" s="45"/>
      <c r="B160" s="75" t="s">
        <v>153</v>
      </c>
      <c r="C160" s="75"/>
      <c r="D160" s="75"/>
      <c r="E160" s="75"/>
      <c r="F160" s="75"/>
      <c r="G160" s="75"/>
      <c r="H160" s="101">
        <v>0</v>
      </c>
      <c r="I160" s="6"/>
      <c r="K160" s="6"/>
    </row>
    <row r="161" spans="1:11" ht="13.5" thickBot="1">
      <c r="A161" s="45"/>
      <c r="B161" s="75"/>
      <c r="C161" s="75"/>
      <c r="D161" s="75"/>
      <c r="E161" s="75"/>
      <c r="F161" s="75"/>
      <c r="G161" s="75"/>
      <c r="H161" s="96">
        <f>H159+H160</f>
        <v>667</v>
      </c>
      <c r="I161" s="6"/>
      <c r="K161" s="6"/>
    </row>
    <row r="162" spans="1:11" ht="12" hidden="1" thickTop="1">
      <c r="A162" s="45"/>
      <c r="B162" s="6"/>
      <c r="C162" s="6"/>
      <c r="D162" s="6"/>
      <c r="E162" s="6"/>
      <c r="F162" s="5" t="s">
        <v>14</v>
      </c>
      <c r="G162" s="6"/>
      <c r="H162" s="6"/>
      <c r="I162" s="6"/>
      <c r="K162" s="6"/>
    </row>
    <row r="163" spans="1:11" ht="12" hidden="1" thickTop="1">
      <c r="A163" s="45"/>
      <c r="B163" s="6" t="s">
        <v>39</v>
      </c>
      <c r="C163" s="6"/>
      <c r="D163" s="6"/>
      <c r="E163" s="6"/>
      <c r="F163" s="6"/>
      <c r="G163" s="6"/>
      <c r="H163" s="6"/>
      <c r="I163" s="6"/>
      <c r="K163" s="6"/>
    </row>
    <row r="164" spans="1:11" ht="12" hidden="1" thickTop="1">
      <c r="A164" s="45"/>
      <c r="B164" s="102" t="s">
        <v>154</v>
      </c>
      <c r="C164" s="6"/>
      <c r="D164" s="6"/>
      <c r="E164" s="6"/>
      <c r="F164" s="103">
        <v>1300</v>
      </c>
      <c r="G164" s="6"/>
      <c r="H164" s="6"/>
      <c r="I164" s="6"/>
      <c r="K164" s="6"/>
    </row>
    <row r="165" spans="1:11" ht="12" hidden="1" thickTop="1">
      <c r="A165" s="45"/>
      <c r="B165" s="6"/>
      <c r="C165" s="6"/>
      <c r="D165" s="6"/>
      <c r="E165" s="6"/>
      <c r="F165" s="6"/>
      <c r="G165" s="6"/>
      <c r="H165" s="6"/>
      <c r="I165" s="6"/>
      <c r="K165" s="6"/>
    </row>
    <row r="166" spans="1:11" ht="12" thickTop="1">
      <c r="A166" s="45"/>
      <c r="B166" s="6"/>
      <c r="C166" s="6"/>
      <c r="D166" s="6"/>
      <c r="E166" s="6"/>
      <c r="F166" s="6"/>
      <c r="G166" s="6"/>
      <c r="H166" s="6"/>
      <c r="I166" s="6"/>
      <c r="K166" s="6"/>
    </row>
    <row r="167" spans="1:11" ht="11.25">
      <c r="A167" s="45"/>
      <c r="B167" s="6"/>
      <c r="C167" s="6"/>
      <c r="D167" s="6"/>
      <c r="E167" s="6"/>
      <c r="F167" s="6"/>
      <c r="G167" s="6"/>
      <c r="H167" s="6"/>
      <c r="I167" s="6"/>
      <c r="K167" s="6"/>
    </row>
    <row r="168" spans="1:11" ht="11.25">
      <c r="A168" s="45"/>
      <c r="B168" s="6"/>
      <c r="C168" s="6"/>
      <c r="D168" s="6"/>
      <c r="E168" s="6"/>
      <c r="F168" s="6"/>
      <c r="G168" s="6"/>
      <c r="H168" s="6"/>
      <c r="I168" s="6"/>
      <c r="K168" s="6"/>
    </row>
    <row r="169" spans="1:11" ht="11.25">
      <c r="A169" s="45"/>
      <c r="B169" s="6"/>
      <c r="C169" s="6"/>
      <c r="D169" s="6"/>
      <c r="E169" s="6"/>
      <c r="F169" s="6"/>
      <c r="G169" s="6"/>
      <c r="H169" s="6"/>
      <c r="I169" s="6"/>
      <c r="K169" s="6"/>
    </row>
    <row r="170" spans="1:11" ht="11.25">
      <c r="A170" s="45"/>
      <c r="B170" s="6"/>
      <c r="C170" s="6"/>
      <c r="D170" s="6"/>
      <c r="E170" s="6"/>
      <c r="F170" s="6"/>
      <c r="G170" s="6"/>
      <c r="H170" s="6"/>
      <c r="I170" s="6"/>
      <c r="K170" s="6"/>
    </row>
    <row r="171" spans="1:11" ht="11.25">
      <c r="A171" s="45"/>
      <c r="B171" s="6"/>
      <c r="C171" s="6"/>
      <c r="D171" s="6"/>
      <c r="E171" s="6"/>
      <c r="F171" s="6"/>
      <c r="G171" s="6"/>
      <c r="H171" s="6"/>
      <c r="I171" s="6"/>
      <c r="K171" s="6"/>
    </row>
    <row r="172" s="6" customFormat="1" ht="11.25">
      <c r="A172" s="45"/>
    </row>
    <row r="173" s="6" customFormat="1" ht="11.25">
      <c r="A173" s="45"/>
    </row>
    <row r="174" s="6" customFormat="1" ht="11.25">
      <c r="A174" s="45"/>
    </row>
    <row r="175" s="6" customFormat="1" ht="11.25">
      <c r="A175" s="45"/>
    </row>
    <row r="176" s="6" customFormat="1" ht="11.25">
      <c r="A176" s="45"/>
    </row>
    <row r="177" s="6" customFormat="1" ht="11.25">
      <c r="A177" s="45"/>
    </row>
    <row r="178" s="6" customFormat="1" ht="11.25">
      <c r="A178" s="45"/>
    </row>
    <row r="179" s="6" customFormat="1" ht="11.25">
      <c r="A179" s="45"/>
    </row>
    <row r="180" s="6" customFormat="1" ht="11.25">
      <c r="A180" s="45"/>
    </row>
    <row r="181" s="6" customFormat="1" ht="11.25">
      <c r="A181" s="45"/>
    </row>
    <row r="182" s="6" customFormat="1" ht="11.25">
      <c r="A182" s="45"/>
    </row>
    <row r="183" s="6" customFormat="1" ht="11.25">
      <c r="A183" s="45"/>
    </row>
    <row r="184" s="6" customFormat="1" ht="11.25">
      <c r="A184" s="45"/>
    </row>
    <row r="185" s="6" customFormat="1" ht="11.25">
      <c r="A185" s="45"/>
    </row>
    <row r="186" s="6" customFormat="1" ht="11.25">
      <c r="A186" s="45"/>
    </row>
    <row r="187" s="6" customFormat="1" ht="11.25">
      <c r="A187" s="45"/>
    </row>
    <row r="188" s="6" customFormat="1" ht="11.25">
      <c r="A188" s="45"/>
    </row>
    <row r="189" s="6" customFormat="1" ht="11.25">
      <c r="A189" s="45"/>
    </row>
    <row r="190" s="6" customFormat="1" ht="11.25">
      <c r="A190" s="45"/>
    </row>
    <row r="191" s="6" customFormat="1" ht="11.25">
      <c r="A191" s="45"/>
    </row>
    <row r="192" s="6" customFormat="1" ht="11.25">
      <c r="A192" s="45"/>
    </row>
    <row r="193" s="6" customFormat="1" ht="11.25">
      <c r="A193" s="45"/>
    </row>
    <row r="194" s="6" customFormat="1" ht="11.25">
      <c r="A194" s="45" t="s">
        <v>155</v>
      </c>
    </row>
    <row r="195" s="6" customFormat="1" ht="11.25">
      <c r="A195" s="45"/>
    </row>
    <row r="196" spans="1:2" s="6" customFormat="1" ht="11.25">
      <c r="A196" s="45" t="s">
        <v>156</v>
      </c>
      <c r="B196" s="30" t="s">
        <v>157</v>
      </c>
    </row>
    <row r="197" s="6" customFormat="1" ht="11.25">
      <c r="A197" s="45"/>
    </row>
    <row r="198" s="6" customFormat="1" ht="11.25">
      <c r="A198" s="45"/>
    </row>
    <row r="199" s="6" customFormat="1" ht="11.25">
      <c r="A199" s="45"/>
    </row>
    <row r="200" s="6" customFormat="1" ht="11.25">
      <c r="A200" s="45"/>
    </row>
    <row r="201" s="6" customFormat="1" ht="11.25">
      <c r="A201" s="45"/>
    </row>
    <row r="202" s="6" customFormat="1" ht="11.25">
      <c r="A202" s="45"/>
    </row>
    <row r="203" s="6" customFormat="1" ht="11.25">
      <c r="A203" s="45"/>
    </row>
    <row r="204" s="6" customFormat="1" ht="11.25">
      <c r="A204" s="45"/>
    </row>
    <row r="205" s="6" customFormat="1" ht="11.25">
      <c r="A205" s="45"/>
    </row>
    <row r="206" s="6" customFormat="1" ht="11.25">
      <c r="A206" s="45"/>
    </row>
    <row r="207" s="6" customFormat="1" ht="11.25">
      <c r="A207" s="45"/>
    </row>
    <row r="208" s="6" customFormat="1" ht="11.25">
      <c r="A208" s="45"/>
    </row>
    <row r="209" s="6" customFormat="1" ht="11.25">
      <c r="A209" s="45"/>
    </row>
    <row r="210" s="6" customFormat="1" ht="11.25">
      <c r="A210" s="45"/>
    </row>
    <row r="211" spans="1:2" s="6" customFormat="1" ht="11.25">
      <c r="A211" s="45" t="s">
        <v>158</v>
      </c>
      <c r="B211" s="30" t="s">
        <v>159</v>
      </c>
    </row>
    <row r="212" s="6" customFormat="1" ht="11.25">
      <c r="A212" s="45"/>
    </row>
    <row r="213" s="6" customFormat="1" ht="11.25">
      <c r="A213" s="45"/>
    </row>
    <row r="214" s="6" customFormat="1" ht="11.25">
      <c r="A214" s="45"/>
    </row>
    <row r="215" s="6" customFormat="1" ht="11.25">
      <c r="A215" s="45"/>
    </row>
    <row r="216" s="6" customFormat="1" ht="11.25">
      <c r="A216" s="45"/>
    </row>
    <row r="217" s="6" customFormat="1" ht="11.25">
      <c r="A217" s="45"/>
    </row>
    <row r="218" s="6" customFormat="1" ht="11.25">
      <c r="A218" s="45"/>
    </row>
    <row r="219" spans="1:2" s="6" customFormat="1" ht="11.25">
      <c r="A219" s="45" t="s">
        <v>160</v>
      </c>
      <c r="B219" s="30" t="s">
        <v>161</v>
      </c>
    </row>
    <row r="220" s="6" customFormat="1" ht="11.25">
      <c r="A220" s="45"/>
    </row>
    <row r="221" s="6" customFormat="1" ht="11.25">
      <c r="A221" s="45"/>
    </row>
    <row r="222" s="6" customFormat="1" ht="11.25">
      <c r="A222" s="45"/>
    </row>
    <row r="223" s="6" customFormat="1" ht="11.25">
      <c r="A223" s="45"/>
    </row>
    <row r="224" s="6" customFormat="1" ht="11.25">
      <c r="A224" s="45"/>
    </row>
    <row r="225" s="6" customFormat="1" ht="11.25">
      <c r="A225" s="45"/>
    </row>
    <row r="226" s="6" customFormat="1" ht="11.25">
      <c r="A226" s="45"/>
    </row>
    <row r="227" s="6" customFormat="1" ht="11.25">
      <c r="A227" s="45"/>
    </row>
    <row r="228" s="6" customFormat="1" ht="11.25">
      <c r="A228" s="45"/>
    </row>
    <row r="229" spans="1:2" s="6" customFormat="1" ht="11.25">
      <c r="A229" s="45" t="s">
        <v>162</v>
      </c>
      <c r="B229" s="30" t="s">
        <v>23</v>
      </c>
    </row>
    <row r="230" spans="1:8" s="6" customFormat="1" ht="12.75">
      <c r="A230" s="45"/>
      <c r="B230" s="75"/>
      <c r="C230" s="75"/>
      <c r="D230" s="75"/>
      <c r="E230" s="75"/>
      <c r="F230" s="86" t="s">
        <v>163</v>
      </c>
      <c r="G230" s="75"/>
      <c r="H230" s="86" t="s">
        <v>7</v>
      </c>
    </row>
    <row r="231" spans="1:8" s="6" customFormat="1" ht="12.75">
      <c r="A231" s="45"/>
      <c r="B231" s="75"/>
      <c r="C231" s="75"/>
      <c r="D231" s="75"/>
      <c r="E231" s="75"/>
      <c r="F231" s="86" t="s">
        <v>9</v>
      </c>
      <c r="G231" s="75"/>
      <c r="H231" s="86" t="s">
        <v>10</v>
      </c>
    </row>
    <row r="232" spans="1:8" s="6" customFormat="1" ht="12.75">
      <c r="A232" s="45"/>
      <c r="B232" s="75"/>
      <c r="C232" s="75"/>
      <c r="D232" s="75"/>
      <c r="E232" s="75"/>
      <c r="F232" s="86" t="s">
        <v>12</v>
      </c>
      <c r="G232" s="75"/>
      <c r="H232" s="86" t="s">
        <v>12</v>
      </c>
    </row>
    <row r="233" spans="1:8" s="6" customFormat="1" ht="12.75">
      <c r="A233" s="45"/>
      <c r="B233" s="75"/>
      <c r="C233" s="75"/>
      <c r="D233" s="75"/>
      <c r="E233" s="75"/>
      <c r="F233" s="86" t="s">
        <v>14</v>
      </c>
      <c r="G233" s="75"/>
      <c r="H233" s="86" t="s">
        <v>14</v>
      </c>
    </row>
    <row r="234" spans="1:8" s="6" customFormat="1" ht="12.75">
      <c r="A234" s="45"/>
      <c r="B234" s="104" t="s">
        <v>164</v>
      </c>
      <c r="C234" s="75"/>
      <c r="D234" s="75"/>
      <c r="E234" s="75"/>
      <c r="F234" s="75"/>
      <c r="G234" s="75"/>
      <c r="H234" s="75"/>
    </row>
    <row r="235" spans="1:8" s="6" customFormat="1" ht="13.5">
      <c r="A235" s="45"/>
      <c r="B235" s="105" t="s">
        <v>165</v>
      </c>
      <c r="C235" s="75"/>
      <c r="D235" s="75"/>
      <c r="E235" s="75"/>
      <c r="F235" s="75"/>
      <c r="G235" s="75"/>
      <c r="H235" s="75"/>
    </row>
    <row r="236" spans="1:8" s="6" customFormat="1" ht="12.75" customHeight="1" hidden="1">
      <c r="A236" s="45"/>
      <c r="B236" s="75"/>
      <c r="C236" s="75"/>
      <c r="D236" s="75"/>
      <c r="E236" s="75"/>
      <c r="F236" s="101"/>
      <c r="G236" s="101"/>
      <c r="H236" s="101"/>
    </row>
    <row r="237" spans="1:13" s="6" customFormat="1" ht="12.75">
      <c r="A237" s="45"/>
      <c r="B237" s="75" t="s">
        <v>166</v>
      </c>
      <c r="C237" s="75"/>
      <c r="D237" s="75"/>
      <c r="E237" s="75"/>
      <c r="F237" s="101">
        <v>109.08315790000002</v>
      </c>
      <c r="G237" s="101"/>
      <c r="H237" s="101">
        <v>480.5281579</v>
      </c>
      <c r="K237" s="106"/>
      <c r="L237" s="103"/>
      <c r="M237" s="103"/>
    </row>
    <row r="238" spans="1:13" s="6" customFormat="1" ht="12.75">
      <c r="A238" s="45"/>
      <c r="B238" s="75" t="s">
        <v>167</v>
      </c>
      <c r="C238" s="75"/>
      <c r="D238" s="75"/>
      <c r="E238" s="75"/>
      <c r="F238" s="101">
        <v>202.20481320000013</v>
      </c>
      <c r="G238" s="101"/>
      <c r="H238" s="101">
        <v>450.72781320000007</v>
      </c>
      <c r="K238" s="107"/>
      <c r="M238" s="103"/>
    </row>
    <row r="239" spans="1:8" s="6" customFormat="1" ht="13.5" thickBot="1">
      <c r="A239" s="45"/>
      <c r="B239" s="75"/>
      <c r="C239" s="75"/>
      <c r="D239" s="75"/>
      <c r="E239" s="75"/>
      <c r="F239" s="108">
        <f>SUM(F237:F238)</f>
        <v>311.28797110000016</v>
      </c>
      <c r="G239" s="101"/>
      <c r="H239" s="108">
        <f>SUM(H237:H238)</f>
        <v>931.2559711000001</v>
      </c>
    </row>
    <row r="240" spans="1:8" s="6" customFormat="1" ht="13.5" thickTop="1">
      <c r="A240" s="45"/>
      <c r="B240" s="75"/>
      <c r="C240" s="75"/>
      <c r="D240" s="75"/>
      <c r="E240" s="75"/>
      <c r="F240" s="75"/>
      <c r="G240" s="75"/>
      <c r="H240" s="75"/>
    </row>
    <row r="241" spans="1:13" s="6" customFormat="1" ht="11.25">
      <c r="A241" s="45"/>
      <c r="L241" s="3"/>
      <c r="M241" s="3"/>
    </row>
    <row r="242" spans="1:13" s="6" customFormat="1" ht="11.25">
      <c r="A242" s="45"/>
      <c r="B242" s="99"/>
      <c r="C242" s="99"/>
      <c r="D242" s="99"/>
      <c r="E242" s="99"/>
      <c r="F242" s="99"/>
      <c r="G242" s="99"/>
      <c r="H242" s="99"/>
      <c r="I242" s="99"/>
      <c r="K242" s="3"/>
      <c r="L242" s="3"/>
      <c r="M242" s="3"/>
    </row>
    <row r="243" spans="1:13" s="6" customFormat="1" ht="11.25">
      <c r="A243" s="45"/>
      <c r="B243" s="99"/>
      <c r="C243" s="99"/>
      <c r="D243" s="99"/>
      <c r="E243" s="99"/>
      <c r="F243" s="99"/>
      <c r="G243" s="99"/>
      <c r="H243" s="99"/>
      <c r="I243" s="99"/>
      <c r="K243" s="3"/>
      <c r="L243" s="3"/>
      <c r="M243" s="3"/>
    </row>
    <row r="244" spans="1:13" s="6" customFormat="1" ht="11.25">
      <c r="A244" s="45"/>
      <c r="K244" s="3"/>
      <c r="L244" s="3"/>
      <c r="M244" s="3"/>
    </row>
    <row r="245" spans="1:13" s="6" customFormat="1" ht="11.25">
      <c r="A245" s="45"/>
      <c r="K245" s="3"/>
      <c r="L245" s="3"/>
      <c r="M245" s="3"/>
    </row>
    <row r="246" spans="1:2" ht="11.25">
      <c r="A246" s="7" t="s">
        <v>168</v>
      </c>
      <c r="B246" s="9" t="s">
        <v>169</v>
      </c>
    </row>
    <row r="258" spans="1:2" ht="11.25">
      <c r="A258" s="7" t="s">
        <v>170</v>
      </c>
      <c r="B258" s="9" t="s">
        <v>171</v>
      </c>
    </row>
    <row r="265" spans="1:2" ht="11.25">
      <c r="A265" s="7" t="s">
        <v>172</v>
      </c>
      <c r="B265" s="9" t="s">
        <v>173</v>
      </c>
    </row>
    <row r="266" s="6" customFormat="1" ht="11.25">
      <c r="A266" s="45"/>
    </row>
    <row r="267" s="6" customFormat="1" ht="11.25">
      <c r="A267" s="45"/>
    </row>
    <row r="268" s="6" customFormat="1" ht="11.25">
      <c r="A268" s="45"/>
    </row>
    <row r="269" s="6" customFormat="1" ht="11.25">
      <c r="A269" s="45"/>
    </row>
    <row r="270" s="6" customFormat="1" ht="11.25">
      <c r="A270" s="45"/>
    </row>
    <row r="271" s="6" customFormat="1" ht="11.25">
      <c r="A271" s="45"/>
    </row>
    <row r="272" s="6" customFormat="1" ht="11.25">
      <c r="A272" s="45"/>
    </row>
    <row r="273" s="6" customFormat="1" ht="11.25">
      <c r="A273" s="45"/>
    </row>
    <row r="274" s="6" customFormat="1" ht="11.25">
      <c r="A274" s="45"/>
    </row>
    <row r="275" s="6" customFormat="1" ht="11.25">
      <c r="A275" s="45"/>
    </row>
    <row r="276" s="6" customFormat="1" ht="11.25">
      <c r="A276" s="45"/>
    </row>
    <row r="277" s="6" customFormat="1" ht="11.25">
      <c r="A277" s="45"/>
    </row>
    <row r="278" s="6" customFormat="1" ht="11.25">
      <c r="A278" s="45"/>
    </row>
    <row r="279" s="6" customFormat="1" ht="11.25">
      <c r="A279" s="45"/>
    </row>
    <row r="280" s="6" customFormat="1" ht="11.25">
      <c r="A280" s="45"/>
    </row>
    <row r="281" s="6" customFormat="1" ht="11.25">
      <c r="A281" s="45"/>
    </row>
    <row r="282" s="6" customFormat="1" ht="11.25">
      <c r="A282" s="45"/>
    </row>
    <row r="283" s="6" customFormat="1" ht="11.25">
      <c r="A283" s="45"/>
    </row>
    <row r="284" s="6" customFormat="1" ht="11.25">
      <c r="A284" s="45"/>
    </row>
    <row r="285" s="6" customFormat="1" ht="11.25">
      <c r="A285" s="45"/>
    </row>
    <row r="286" s="6" customFormat="1" ht="11.25">
      <c r="A286" s="45"/>
    </row>
    <row r="287" s="6" customFormat="1" ht="11.25">
      <c r="A287" s="45"/>
    </row>
    <row r="288" s="6" customFormat="1" ht="11.25">
      <c r="A288" s="45"/>
    </row>
    <row r="289" s="6" customFormat="1" ht="11.25">
      <c r="A289" s="45"/>
    </row>
    <row r="290" s="6" customFormat="1" ht="11.25">
      <c r="A290" s="45"/>
    </row>
    <row r="291" s="6" customFormat="1" ht="11.25">
      <c r="A291" s="45"/>
    </row>
    <row r="292" s="6" customFormat="1" ht="11.25">
      <c r="A292" s="45"/>
    </row>
    <row r="293" s="6" customFormat="1" ht="11.25">
      <c r="A293" s="45"/>
    </row>
    <row r="294" s="6" customFormat="1" ht="11.25">
      <c r="A294" s="45"/>
    </row>
    <row r="295" s="6" customFormat="1" ht="11.25">
      <c r="A295" s="45"/>
    </row>
    <row r="296" s="6" customFormat="1" ht="11.25">
      <c r="A296" s="45"/>
    </row>
    <row r="297" s="6" customFormat="1" ht="11.25">
      <c r="A297" s="45"/>
    </row>
    <row r="298" s="6" customFormat="1" ht="11.25">
      <c r="A298" s="45"/>
    </row>
    <row r="299" s="6" customFormat="1" ht="11.25">
      <c r="A299" s="45"/>
    </row>
    <row r="300" s="6" customFormat="1" ht="11.25">
      <c r="A300" s="45"/>
    </row>
    <row r="301" spans="1:8" s="6" customFormat="1" ht="11.25">
      <c r="A301" s="45"/>
      <c r="H301" s="109"/>
    </row>
    <row r="302" spans="1:8" s="6" customFormat="1" ht="11.25">
      <c r="A302" s="45"/>
      <c r="H302" s="109"/>
    </row>
    <row r="303" spans="1:8" s="6" customFormat="1" ht="11.25">
      <c r="A303" s="45"/>
      <c r="H303" s="109"/>
    </row>
    <row r="304" spans="1:8" s="6" customFormat="1" ht="11.25">
      <c r="A304" s="45"/>
      <c r="H304" s="109"/>
    </row>
    <row r="305" spans="1:8" s="6" customFormat="1" ht="11.25">
      <c r="A305" s="45"/>
      <c r="H305" s="109"/>
    </row>
    <row r="306" spans="1:8" s="6" customFormat="1" ht="11.25">
      <c r="A306" s="45"/>
      <c r="H306" s="109"/>
    </row>
    <row r="307" spans="1:8" s="6" customFormat="1" ht="11.25">
      <c r="A307" s="45"/>
      <c r="H307" s="109"/>
    </row>
    <row r="308" spans="1:8" s="6" customFormat="1" ht="11.25">
      <c r="A308" s="45"/>
      <c r="H308" s="109"/>
    </row>
    <row r="309" spans="1:11" ht="11.25">
      <c r="A309" s="45"/>
      <c r="B309" s="6"/>
      <c r="C309" s="6"/>
      <c r="D309" s="6"/>
      <c r="E309" s="6"/>
      <c r="F309" s="6"/>
      <c r="G309" s="6"/>
      <c r="H309" s="109"/>
      <c r="I309" s="6"/>
      <c r="K309" s="6"/>
    </row>
    <row r="310" spans="1:8" s="6" customFormat="1" ht="11.25">
      <c r="A310" s="45"/>
      <c r="H310" s="109"/>
    </row>
    <row r="311" spans="1:8" s="6" customFormat="1" ht="11.25">
      <c r="A311" s="45"/>
      <c r="H311" s="109"/>
    </row>
    <row r="312" spans="1:8" s="6" customFormat="1" ht="11.25">
      <c r="A312" s="45"/>
      <c r="H312" s="109"/>
    </row>
    <row r="313" spans="1:8" s="6" customFormat="1" ht="11.25">
      <c r="A313" s="45"/>
      <c r="H313" s="109"/>
    </row>
    <row r="314" ht="11.25">
      <c r="H314" s="109"/>
    </row>
    <row r="315" ht="11.25">
      <c r="H315" s="109"/>
    </row>
    <row r="316" ht="11.25">
      <c r="H316" s="109"/>
    </row>
    <row r="317" ht="11.25">
      <c r="H317" s="109"/>
    </row>
    <row r="318" ht="11.25">
      <c r="H318" s="109"/>
    </row>
    <row r="319" ht="11.25">
      <c r="H319" s="109"/>
    </row>
    <row r="320" ht="11.25">
      <c r="H320" s="109"/>
    </row>
    <row r="321" ht="11.25">
      <c r="H321" s="109"/>
    </row>
    <row r="322" spans="1:2" ht="11.25">
      <c r="A322" s="7" t="s">
        <v>174</v>
      </c>
      <c r="B322" s="9" t="s">
        <v>175</v>
      </c>
    </row>
    <row r="323" spans="1:8" ht="9.75" customHeight="1">
      <c r="A323" s="74"/>
      <c r="B323" s="110"/>
      <c r="C323" s="75"/>
      <c r="D323" s="75"/>
      <c r="E323" s="75"/>
      <c r="F323" s="75"/>
      <c r="G323" s="75"/>
      <c r="H323" s="75"/>
    </row>
    <row r="324" spans="1:8" ht="12.75">
      <c r="A324" s="74"/>
      <c r="B324" s="75" t="s">
        <v>176</v>
      </c>
      <c r="C324" s="75"/>
      <c r="D324" s="75"/>
      <c r="E324" s="75"/>
      <c r="F324" s="75"/>
      <c r="G324" s="75"/>
      <c r="H324" s="75"/>
    </row>
    <row r="325" spans="1:8" ht="12.75">
      <c r="A325" s="74"/>
      <c r="B325" s="110"/>
      <c r="C325" s="75"/>
      <c r="D325" s="75"/>
      <c r="E325" s="75"/>
      <c r="F325" s="86"/>
      <c r="G325" s="86"/>
      <c r="H325" s="86" t="s">
        <v>177</v>
      </c>
    </row>
    <row r="326" spans="2:8" ht="12.75">
      <c r="B326" s="75"/>
      <c r="C326" s="75"/>
      <c r="D326" s="75"/>
      <c r="E326" s="75"/>
      <c r="F326" s="86"/>
      <c r="G326" s="86"/>
      <c r="H326" s="111" t="s">
        <v>12</v>
      </c>
    </row>
    <row r="327" spans="2:8" ht="12.75">
      <c r="B327" s="75"/>
      <c r="C327" s="75"/>
      <c r="D327" s="75"/>
      <c r="E327" s="86"/>
      <c r="F327" s="86" t="s">
        <v>178</v>
      </c>
      <c r="G327" s="86" t="s">
        <v>179</v>
      </c>
      <c r="H327" s="86" t="s">
        <v>77</v>
      </c>
    </row>
    <row r="328" spans="2:8" ht="12.75">
      <c r="B328" s="75"/>
      <c r="C328" s="75"/>
      <c r="D328" s="75"/>
      <c r="E328" s="75"/>
      <c r="F328" s="86" t="s">
        <v>14</v>
      </c>
      <c r="G328" s="86" t="s">
        <v>14</v>
      </c>
      <c r="H328" s="86" t="s">
        <v>14</v>
      </c>
    </row>
    <row r="329" spans="2:8" ht="12.75">
      <c r="B329" s="75"/>
      <c r="C329" s="75"/>
      <c r="D329" s="75"/>
      <c r="E329" s="75"/>
      <c r="F329" s="75"/>
      <c r="G329" s="75"/>
      <c r="H329" s="75"/>
    </row>
    <row r="330" spans="2:8" ht="12.75">
      <c r="B330" s="75" t="s">
        <v>49</v>
      </c>
      <c r="C330" s="75"/>
      <c r="D330" s="75"/>
      <c r="E330" s="101"/>
      <c r="F330" s="101">
        <v>19721.933829999998</v>
      </c>
      <c r="G330" s="101">
        <v>0</v>
      </c>
      <c r="H330" s="101">
        <v>19721.933829999998</v>
      </c>
    </row>
    <row r="331" spans="2:8" ht="12.75">
      <c r="B331" s="75" t="s">
        <v>180</v>
      </c>
      <c r="C331" s="75"/>
      <c r="D331" s="75"/>
      <c r="E331" s="101"/>
      <c r="F331" s="101">
        <v>7922.20955</v>
      </c>
      <c r="G331" s="101">
        <v>0</v>
      </c>
      <c r="H331" s="101">
        <v>7922.20955</v>
      </c>
    </row>
    <row r="332" spans="2:8" ht="13.5" thickBot="1">
      <c r="B332" s="75" t="s">
        <v>77</v>
      </c>
      <c r="C332" s="75"/>
      <c r="D332" s="75"/>
      <c r="E332" s="75"/>
      <c r="F332" s="96">
        <f>SUM(F330:F331)</f>
        <v>27644.143379999998</v>
      </c>
      <c r="G332" s="96">
        <f>SUM(G330:G331)</f>
        <v>0</v>
      </c>
      <c r="H332" s="96">
        <f>SUM(H330:H331)</f>
        <v>27644.143379999998</v>
      </c>
    </row>
    <row r="333" spans="2:8" ht="13.5" thickTop="1">
      <c r="B333" s="75"/>
      <c r="C333" s="75"/>
      <c r="D333" s="75"/>
      <c r="E333" s="75"/>
      <c r="F333" s="75"/>
      <c r="G333" s="75"/>
      <c r="H333" s="75"/>
    </row>
    <row r="334" spans="2:8" ht="12.75">
      <c r="B334" s="75"/>
      <c r="C334" s="75"/>
      <c r="D334" s="75"/>
      <c r="E334" s="75"/>
      <c r="F334" s="75"/>
      <c r="G334" s="75"/>
      <c r="H334" s="101"/>
    </row>
    <row r="335" spans="1:2" ht="11.25">
      <c r="A335" s="7" t="s">
        <v>181</v>
      </c>
      <c r="B335" s="9" t="s">
        <v>182</v>
      </c>
    </row>
    <row r="336" ht="11.25">
      <c r="B336" s="9"/>
    </row>
    <row r="337" ht="11.25">
      <c r="B337" s="9"/>
    </row>
    <row r="338" ht="11.25">
      <c r="B338" s="9"/>
    </row>
    <row r="342" spans="1:8" ht="11.25">
      <c r="A342" s="7" t="s">
        <v>183</v>
      </c>
      <c r="B342" s="9" t="s">
        <v>184</v>
      </c>
      <c r="H342" s="8"/>
    </row>
    <row r="348" spans="1:13" s="6" customFormat="1" ht="11.25">
      <c r="A348" s="45" t="s">
        <v>185</v>
      </c>
      <c r="B348" s="30" t="s">
        <v>186</v>
      </c>
      <c r="K348" s="3"/>
      <c r="L348" s="3"/>
      <c r="M348" s="3"/>
    </row>
    <row r="349" spans="1:13" s="6" customFormat="1" ht="11.25">
      <c r="A349" s="45"/>
      <c r="F349" s="112"/>
      <c r="G349" s="103"/>
      <c r="H349" s="112"/>
      <c r="K349" s="3"/>
      <c r="L349" s="3"/>
      <c r="M349" s="3"/>
    </row>
    <row r="350" spans="1:8" s="6" customFormat="1" ht="11.25">
      <c r="A350" s="45"/>
      <c r="F350" s="113"/>
      <c r="G350" s="103"/>
      <c r="H350" s="113"/>
    </row>
    <row r="351" spans="1:8" s="6" customFormat="1" ht="11.25">
      <c r="A351" s="45"/>
      <c r="F351" s="113"/>
      <c r="G351" s="103"/>
      <c r="H351" s="113"/>
    </row>
    <row r="352" spans="1:8" s="6" customFormat="1" ht="11.25">
      <c r="A352" s="45"/>
      <c r="F352" s="113"/>
      <c r="G352" s="103"/>
      <c r="H352" s="113"/>
    </row>
    <row r="353" spans="1:8" s="6" customFormat="1" ht="11.25">
      <c r="A353" s="45"/>
      <c r="F353" s="113"/>
      <c r="G353" s="103"/>
      <c r="H353" s="113"/>
    </row>
    <row r="354" spans="1:8" s="6" customFormat="1" ht="11.25">
      <c r="A354" s="45"/>
      <c r="F354" s="113"/>
      <c r="G354" s="103"/>
      <c r="H354" s="113"/>
    </row>
    <row r="355" spans="1:2" ht="11.25">
      <c r="A355" s="7" t="s">
        <v>187</v>
      </c>
      <c r="B355" s="9" t="s">
        <v>188</v>
      </c>
    </row>
    <row r="356" spans="1:2" ht="11.25">
      <c r="A356" s="74"/>
      <c r="B356" s="9"/>
    </row>
    <row r="357" spans="1:9" ht="12.75">
      <c r="A357" s="74"/>
      <c r="B357" s="76" t="s">
        <v>189</v>
      </c>
      <c r="C357" s="76"/>
      <c r="D357" s="76"/>
      <c r="E357" s="76"/>
      <c r="F357" s="76"/>
      <c r="G357" s="76"/>
      <c r="H357" s="76"/>
      <c r="I357" s="114"/>
    </row>
    <row r="358" spans="1:9" ht="12.75">
      <c r="A358" s="74"/>
      <c r="B358" s="76"/>
      <c r="C358" s="76"/>
      <c r="D358" s="76"/>
      <c r="E358" s="76"/>
      <c r="F358" s="76"/>
      <c r="G358" s="76"/>
      <c r="H358" s="76"/>
      <c r="I358" s="114"/>
    </row>
    <row r="359" spans="1:10" ht="12.75">
      <c r="A359" s="74"/>
      <c r="B359" s="115"/>
      <c r="C359" s="76"/>
      <c r="D359" s="76"/>
      <c r="E359" s="76"/>
      <c r="F359" s="116" t="s">
        <v>190</v>
      </c>
      <c r="G359" s="116"/>
      <c r="H359" s="116" t="s">
        <v>60</v>
      </c>
      <c r="I359" s="117"/>
      <c r="J359" s="118"/>
    </row>
    <row r="360" spans="1:10" ht="12.75">
      <c r="A360" s="74"/>
      <c r="B360" s="115"/>
      <c r="C360" s="76"/>
      <c r="D360" s="76"/>
      <c r="E360" s="76"/>
      <c r="F360" s="111" t="s">
        <v>7</v>
      </c>
      <c r="G360" s="111"/>
      <c r="H360" s="111" t="s">
        <v>7</v>
      </c>
      <c r="I360" s="117"/>
      <c r="J360" s="118"/>
    </row>
    <row r="361" spans="1:10" ht="12.75">
      <c r="A361" s="74"/>
      <c r="B361" s="115"/>
      <c r="C361" s="76"/>
      <c r="D361" s="76"/>
      <c r="E361" s="76"/>
      <c r="F361" s="116" t="s">
        <v>9</v>
      </c>
      <c r="G361" s="116"/>
      <c r="H361" s="116" t="s">
        <v>10</v>
      </c>
      <c r="I361" s="117"/>
      <c r="J361" s="118"/>
    </row>
    <row r="362" spans="2:9" ht="12.75">
      <c r="B362" s="76"/>
      <c r="C362" s="76"/>
      <c r="D362" s="76"/>
      <c r="E362" s="76"/>
      <c r="F362" s="111" t="s">
        <v>12</v>
      </c>
      <c r="G362" s="111"/>
      <c r="H362" s="111" t="s">
        <v>12</v>
      </c>
      <c r="I362" s="114"/>
    </row>
    <row r="363" spans="2:9" ht="12.75">
      <c r="B363" s="76"/>
      <c r="C363" s="76"/>
      <c r="D363" s="76"/>
      <c r="E363" s="76"/>
      <c r="F363" s="86"/>
      <c r="G363" s="75"/>
      <c r="H363" s="86"/>
      <c r="I363" s="99"/>
    </row>
    <row r="364" spans="2:9" ht="13.5" thickBot="1">
      <c r="B364" s="76" t="s">
        <v>191</v>
      </c>
      <c r="C364" s="76"/>
      <c r="D364" s="76"/>
      <c r="E364" s="76"/>
      <c r="F364" s="119">
        <v>3006.48291890002</v>
      </c>
      <c r="G364" s="101"/>
      <c r="H364" s="119">
        <v>8812.453748900014</v>
      </c>
      <c r="I364" s="99"/>
    </row>
    <row r="365" spans="2:9" ht="13.5" thickTop="1">
      <c r="B365" s="76"/>
      <c r="C365" s="76"/>
      <c r="D365" s="76"/>
      <c r="E365" s="76"/>
      <c r="F365" s="86"/>
      <c r="G365" s="101"/>
      <c r="H365" s="120"/>
      <c r="I365" s="99"/>
    </row>
    <row r="366" spans="2:9" ht="12.75">
      <c r="B366" s="76" t="s">
        <v>192</v>
      </c>
      <c r="C366" s="76"/>
      <c r="D366" s="76"/>
      <c r="E366" s="76"/>
      <c r="F366" s="121"/>
      <c r="G366" s="101"/>
      <c r="H366" s="121"/>
      <c r="I366" s="99"/>
    </row>
    <row r="367" spans="2:9" ht="13.5" thickBot="1">
      <c r="B367" s="76" t="s">
        <v>193</v>
      </c>
      <c r="C367" s="76"/>
      <c r="D367" s="76"/>
      <c r="E367" s="76"/>
      <c r="F367" s="119">
        <v>132000</v>
      </c>
      <c r="G367" s="101"/>
      <c r="H367" s="119">
        <v>127516.48351648351</v>
      </c>
      <c r="I367" s="99"/>
    </row>
    <row r="368" spans="2:9" ht="13.5" thickTop="1">
      <c r="B368" s="76"/>
      <c r="C368" s="76"/>
      <c r="D368" s="76"/>
      <c r="E368" s="76"/>
      <c r="F368" s="120"/>
      <c r="G368" s="101"/>
      <c r="H368" s="120"/>
      <c r="I368" s="99"/>
    </row>
    <row r="369" spans="2:9" ht="13.5" thickBot="1">
      <c r="B369" s="76" t="s">
        <v>194</v>
      </c>
      <c r="C369" s="76"/>
      <c r="D369" s="76"/>
      <c r="E369" s="76"/>
      <c r="F369" s="122">
        <v>2.2776385749242554</v>
      </c>
      <c r="G369" s="101"/>
      <c r="H369" s="122">
        <v>6.910834980609283</v>
      </c>
      <c r="I369" s="99"/>
    </row>
    <row r="370" spans="2:9" ht="13.5" thickTop="1">
      <c r="B370" s="76"/>
      <c r="C370" s="76"/>
      <c r="D370" s="76"/>
      <c r="E370" s="76"/>
      <c r="F370" s="120"/>
      <c r="G370" s="101"/>
      <c r="H370" s="120"/>
      <c r="I370" s="6"/>
    </row>
    <row r="371" spans="6:9" ht="11.25">
      <c r="F371" s="113"/>
      <c r="G371" s="103"/>
      <c r="H371" s="113"/>
      <c r="I371" s="6"/>
    </row>
    <row r="372" spans="6:8" ht="11.25">
      <c r="F372" s="8"/>
      <c r="H372" s="8"/>
    </row>
    <row r="373" spans="6:8" ht="11.25">
      <c r="F373" s="8"/>
      <c r="H373" s="8"/>
    </row>
    <row r="374" spans="6:8" ht="11.25">
      <c r="F374" s="8"/>
      <c r="H374" s="8"/>
    </row>
    <row r="375" spans="6:8" ht="11.25">
      <c r="F375" s="8"/>
      <c r="H375" s="8"/>
    </row>
    <row r="376" spans="6:8" ht="11.25">
      <c r="F376" s="8"/>
      <c r="H376" s="8"/>
    </row>
    <row r="377" spans="6:8" ht="11.25">
      <c r="F377" s="8"/>
      <c r="H377" s="8"/>
    </row>
    <row r="378" spans="1:13" s="6" customFormat="1" ht="11.25">
      <c r="A378" s="45"/>
      <c r="F378" s="5"/>
      <c r="H378" s="5"/>
      <c r="K378" s="3"/>
      <c r="L378" s="3"/>
      <c r="M378" s="3"/>
    </row>
    <row r="379" spans="1:13" s="6" customFormat="1" ht="11.25">
      <c r="A379" s="45"/>
      <c r="F379" s="5"/>
      <c r="H379" s="5"/>
      <c r="K379" s="3"/>
      <c r="L379" s="3"/>
      <c r="M379" s="3"/>
    </row>
    <row r="380" spans="1:13" s="6" customFormat="1" ht="11.25">
      <c r="A380" s="45"/>
      <c r="F380" s="5"/>
      <c r="H380" s="5"/>
      <c r="K380" s="3"/>
      <c r="L380" s="3"/>
      <c r="M380" s="3"/>
    </row>
    <row r="381" spans="1:13" s="6" customFormat="1" ht="11.25">
      <c r="A381" s="45"/>
      <c r="F381" s="5"/>
      <c r="H381" s="5"/>
      <c r="K381" s="3"/>
      <c r="L381" s="3"/>
      <c r="M381" s="3"/>
    </row>
    <row r="382" spans="1:13" s="6" customFormat="1" ht="11.25">
      <c r="A382" s="45"/>
      <c r="F382" s="5"/>
      <c r="H382" s="5"/>
      <c r="K382" s="3"/>
      <c r="L382" s="3"/>
      <c r="M382" s="3"/>
    </row>
    <row r="383" spans="1:13" s="6" customFormat="1" ht="11.25">
      <c r="A383" s="45" t="s">
        <v>195</v>
      </c>
      <c r="B383" s="30" t="s">
        <v>196</v>
      </c>
      <c r="F383" s="5"/>
      <c r="H383" s="5"/>
      <c r="K383" s="3"/>
      <c r="L383" s="3"/>
      <c r="M383" s="3"/>
    </row>
    <row r="384" spans="1:13" s="6" customFormat="1" ht="11.25">
      <c r="A384" s="45"/>
      <c r="F384" s="5"/>
      <c r="H384" s="5"/>
      <c r="K384" s="3"/>
      <c r="L384" s="3"/>
      <c r="M384" s="3"/>
    </row>
    <row r="385" spans="1:13" s="6" customFormat="1" ht="11.25">
      <c r="A385" s="45"/>
      <c r="F385" s="5"/>
      <c r="H385" s="5"/>
      <c r="K385" s="3"/>
      <c r="L385" s="3"/>
      <c r="M385" s="3"/>
    </row>
    <row r="386" spans="1:13" s="6" customFormat="1" ht="11.25">
      <c r="A386" s="45"/>
      <c r="F386" s="5"/>
      <c r="H386" s="5"/>
      <c r="K386" s="3"/>
      <c r="L386" s="3"/>
      <c r="M386" s="3"/>
    </row>
    <row r="387" spans="1:13" s="6" customFormat="1" ht="11.25">
      <c r="A387" s="45"/>
      <c r="F387" s="5"/>
      <c r="H387" s="5"/>
      <c r="K387" s="3"/>
      <c r="L387" s="3"/>
      <c r="M387" s="3"/>
    </row>
    <row r="388" spans="1:13" s="6" customFormat="1" ht="12.75">
      <c r="A388" s="45"/>
      <c r="B388" s="75"/>
      <c r="C388" s="75"/>
      <c r="D388" s="75"/>
      <c r="E388" s="75"/>
      <c r="F388" s="86" t="s">
        <v>197</v>
      </c>
      <c r="G388" s="86"/>
      <c r="H388" s="86" t="s">
        <v>198</v>
      </c>
      <c r="I388" s="75"/>
      <c r="K388" s="3"/>
      <c r="L388" s="3"/>
      <c r="M388" s="3"/>
    </row>
    <row r="389" spans="1:13" s="6" customFormat="1" ht="12.75">
      <c r="A389" s="45"/>
      <c r="B389" s="75"/>
      <c r="C389" s="75"/>
      <c r="D389" s="75"/>
      <c r="E389" s="75"/>
      <c r="F389" s="86" t="s">
        <v>87</v>
      </c>
      <c r="G389" s="86"/>
      <c r="H389" s="86" t="s">
        <v>199</v>
      </c>
      <c r="I389" s="75"/>
      <c r="K389" s="3"/>
      <c r="L389" s="3"/>
      <c r="M389" s="3"/>
    </row>
    <row r="390" spans="1:13" s="6" customFormat="1" ht="12.75">
      <c r="A390" s="45"/>
      <c r="B390" s="75"/>
      <c r="C390" s="75"/>
      <c r="D390" s="75"/>
      <c r="E390" s="75"/>
      <c r="F390" s="86" t="s">
        <v>200</v>
      </c>
      <c r="G390" s="86"/>
      <c r="H390" s="86" t="s">
        <v>201</v>
      </c>
      <c r="I390" s="75"/>
      <c r="K390" s="3"/>
      <c r="L390" s="3"/>
      <c r="M390" s="3"/>
    </row>
    <row r="391" spans="1:13" s="6" customFormat="1" ht="12.75">
      <c r="A391" s="45"/>
      <c r="B391" s="75"/>
      <c r="C391" s="75"/>
      <c r="D391" s="75"/>
      <c r="E391" s="75"/>
      <c r="F391" s="86" t="s">
        <v>202</v>
      </c>
      <c r="G391" s="86"/>
      <c r="H391" s="86" t="s">
        <v>12</v>
      </c>
      <c r="I391" s="75"/>
      <c r="K391" s="3"/>
      <c r="L391" s="3"/>
      <c r="M391" s="3"/>
    </row>
    <row r="392" spans="1:13" s="6" customFormat="1" ht="12.75">
      <c r="A392" s="45"/>
      <c r="B392" s="75"/>
      <c r="C392" s="75"/>
      <c r="D392" s="75"/>
      <c r="E392" s="75"/>
      <c r="F392" s="86" t="s">
        <v>14</v>
      </c>
      <c r="G392" s="86"/>
      <c r="H392" s="86" t="s">
        <v>14</v>
      </c>
      <c r="I392" s="75"/>
      <c r="K392" s="3"/>
      <c r="L392" s="3"/>
      <c r="M392" s="3"/>
    </row>
    <row r="393" spans="1:13" s="6" customFormat="1" ht="12.75">
      <c r="A393" s="45"/>
      <c r="B393" s="75"/>
      <c r="C393" s="75"/>
      <c r="D393" s="75"/>
      <c r="E393" s="75"/>
      <c r="F393" s="75"/>
      <c r="G393" s="86"/>
      <c r="H393" s="75"/>
      <c r="I393" s="75"/>
      <c r="K393" s="3"/>
      <c r="L393" s="3"/>
      <c r="M393" s="3"/>
    </row>
    <row r="394" spans="1:13" s="6" customFormat="1" ht="12.75">
      <c r="A394" s="45"/>
      <c r="B394" s="75" t="s">
        <v>203</v>
      </c>
      <c r="C394" s="75"/>
      <c r="D394" s="75"/>
      <c r="E394" s="75"/>
      <c r="F394" s="101">
        <v>6970</v>
      </c>
      <c r="G394" s="121"/>
      <c r="H394" s="101">
        <v>6302.777099999999</v>
      </c>
      <c r="K394" s="3"/>
      <c r="L394" s="3"/>
      <c r="M394" s="3"/>
    </row>
    <row r="395" spans="1:13" s="6" customFormat="1" ht="12.75">
      <c r="A395" s="45"/>
      <c r="B395" s="75" t="s">
        <v>204</v>
      </c>
      <c r="C395" s="75"/>
      <c r="D395" s="75"/>
      <c r="E395" s="75"/>
      <c r="F395" s="101">
        <v>350</v>
      </c>
      <c r="G395" s="121"/>
      <c r="H395" s="101">
        <v>187.91047</v>
      </c>
      <c r="I395" s="75" t="s">
        <v>205</v>
      </c>
      <c r="K395" s="3"/>
      <c r="L395" s="3"/>
      <c r="M395" s="3"/>
    </row>
    <row r="396" spans="1:13" s="6" customFormat="1" ht="12.75">
      <c r="A396" s="45"/>
      <c r="B396" s="75" t="s">
        <v>206</v>
      </c>
      <c r="C396" s="75"/>
      <c r="D396" s="75"/>
      <c r="E396" s="75"/>
      <c r="F396" s="101"/>
      <c r="G396" s="121"/>
      <c r="H396" s="101"/>
      <c r="I396" s="75"/>
      <c r="K396" s="3"/>
      <c r="L396" s="3"/>
      <c r="M396" s="3"/>
    </row>
    <row r="397" spans="1:13" s="6" customFormat="1" ht="13.5" thickBot="1">
      <c r="A397" s="45"/>
      <c r="B397" s="75"/>
      <c r="C397" s="75"/>
      <c r="D397" s="75"/>
      <c r="E397" s="75"/>
      <c r="F397" s="96">
        <f>SUM(F394:F396)</f>
        <v>7320</v>
      </c>
      <c r="G397" s="86"/>
      <c r="H397" s="96">
        <f>SUM(H394:H396)</f>
        <v>6490.687569999999</v>
      </c>
      <c r="I397" s="75"/>
      <c r="K397" s="3"/>
      <c r="L397" s="3"/>
      <c r="M397" s="3"/>
    </row>
    <row r="398" spans="1:13" s="6" customFormat="1" ht="13.5" thickTop="1">
      <c r="A398" s="45"/>
      <c r="B398" s="75"/>
      <c r="C398" s="75"/>
      <c r="D398" s="75"/>
      <c r="E398" s="75"/>
      <c r="F398" s="86"/>
      <c r="G398" s="75"/>
      <c r="H398" s="86"/>
      <c r="I398" s="75"/>
      <c r="K398" s="3"/>
      <c r="L398" s="3"/>
      <c r="M398" s="3"/>
    </row>
    <row r="399" spans="1:13" s="6" customFormat="1" ht="11.25">
      <c r="A399" s="100"/>
      <c r="B399" s="99"/>
      <c r="C399" s="99"/>
      <c r="D399" s="99"/>
      <c r="E399" s="99"/>
      <c r="F399" s="123"/>
      <c r="G399" s="99"/>
      <c r="H399" s="123"/>
      <c r="I399" s="99"/>
      <c r="K399" s="3"/>
      <c r="L399" s="3"/>
      <c r="M399" s="3"/>
    </row>
    <row r="400" spans="1:13" s="6" customFormat="1" ht="11.25">
      <c r="A400" s="100"/>
      <c r="B400" s="99"/>
      <c r="C400" s="99"/>
      <c r="D400" s="99"/>
      <c r="E400" s="99"/>
      <c r="F400" s="123"/>
      <c r="G400" s="99"/>
      <c r="H400" s="123"/>
      <c r="I400" s="99"/>
      <c r="K400" s="3"/>
      <c r="L400" s="3"/>
      <c r="M400" s="3"/>
    </row>
    <row r="401" spans="1:13" s="6" customFormat="1" ht="11.25">
      <c r="A401" s="100"/>
      <c r="B401" s="99"/>
      <c r="C401" s="99"/>
      <c r="D401" s="99"/>
      <c r="E401" s="99"/>
      <c r="F401" s="123"/>
      <c r="G401" s="99"/>
      <c r="H401" s="123"/>
      <c r="I401" s="99"/>
      <c r="K401" s="3"/>
      <c r="L401" s="3"/>
      <c r="M401" s="3"/>
    </row>
    <row r="402" spans="1:13" s="6" customFormat="1" ht="11.25">
      <c r="A402" s="100"/>
      <c r="B402" s="99"/>
      <c r="C402" s="99"/>
      <c r="D402" s="99"/>
      <c r="E402" s="99"/>
      <c r="F402" s="123"/>
      <c r="G402" s="99"/>
      <c r="H402" s="123"/>
      <c r="I402" s="99"/>
      <c r="K402" s="3"/>
      <c r="L402" s="3"/>
      <c r="M402" s="3"/>
    </row>
    <row r="403" spans="1:13" s="6" customFormat="1" ht="11.25">
      <c r="A403" s="100"/>
      <c r="B403" s="99"/>
      <c r="C403" s="99"/>
      <c r="D403" s="99"/>
      <c r="E403" s="99"/>
      <c r="F403" s="123"/>
      <c r="G403" s="99"/>
      <c r="H403" s="123"/>
      <c r="I403" s="99"/>
      <c r="K403" s="3"/>
      <c r="L403" s="3"/>
      <c r="M403" s="3"/>
    </row>
    <row r="404" spans="1:13" s="6" customFormat="1" ht="11.25">
      <c r="A404" s="100"/>
      <c r="B404" s="99"/>
      <c r="C404" s="99"/>
      <c r="D404" s="99"/>
      <c r="E404" s="99"/>
      <c r="F404" s="123"/>
      <c r="G404" s="99"/>
      <c r="H404" s="123"/>
      <c r="I404" s="99"/>
      <c r="K404" s="3"/>
      <c r="L404" s="3"/>
      <c r="M404" s="3"/>
    </row>
    <row r="405" spans="1:9" s="6" customFormat="1" ht="11.25">
      <c r="A405" s="100"/>
      <c r="B405" s="99"/>
      <c r="C405" s="99"/>
      <c r="D405" s="99"/>
      <c r="E405" s="99"/>
      <c r="F405" s="123"/>
      <c r="G405" s="99"/>
      <c r="H405" s="123"/>
      <c r="I405" s="99"/>
    </row>
    <row r="406" spans="1:13" s="6" customFormat="1" ht="11.25">
      <c r="A406" s="100"/>
      <c r="B406" s="99"/>
      <c r="C406" s="99"/>
      <c r="D406" s="99"/>
      <c r="E406" s="99"/>
      <c r="F406" s="123"/>
      <c r="G406" s="99"/>
      <c r="H406" s="123"/>
      <c r="I406" s="99"/>
      <c r="K406" s="3"/>
      <c r="L406" s="3"/>
      <c r="M406" s="3"/>
    </row>
    <row r="407" spans="1:13" s="6" customFormat="1" ht="11.25">
      <c r="A407" s="100"/>
      <c r="B407" s="99"/>
      <c r="C407" s="99"/>
      <c r="D407" s="99"/>
      <c r="E407" s="99"/>
      <c r="F407" s="123"/>
      <c r="G407" s="99"/>
      <c r="H407" s="123"/>
      <c r="I407" s="99"/>
      <c r="K407" s="3"/>
      <c r="L407" s="3"/>
      <c r="M407" s="3"/>
    </row>
    <row r="408" spans="1:13" s="6" customFormat="1" ht="11.25">
      <c r="A408" s="100"/>
      <c r="B408" s="99"/>
      <c r="C408" s="99"/>
      <c r="D408" s="99"/>
      <c r="E408" s="99"/>
      <c r="F408" s="123"/>
      <c r="G408" s="99"/>
      <c r="H408" s="123"/>
      <c r="I408" s="99"/>
      <c r="K408" s="3"/>
      <c r="L408" s="3"/>
      <c r="M408" s="3"/>
    </row>
    <row r="409" spans="1:13" s="6" customFormat="1" ht="11.25">
      <c r="A409" s="100"/>
      <c r="B409" s="99"/>
      <c r="C409" s="99"/>
      <c r="D409" s="99"/>
      <c r="E409" s="99"/>
      <c r="F409" s="123"/>
      <c r="G409" s="99"/>
      <c r="H409" s="123"/>
      <c r="I409" s="99"/>
      <c r="K409" s="3"/>
      <c r="L409" s="3"/>
      <c r="M409" s="3"/>
    </row>
    <row r="410" spans="1:13" s="6" customFormat="1" ht="11.25">
      <c r="A410" s="100"/>
      <c r="B410" s="99"/>
      <c r="C410" s="99"/>
      <c r="D410" s="99"/>
      <c r="E410" s="99"/>
      <c r="F410" s="123"/>
      <c r="G410" s="99"/>
      <c r="H410" s="123"/>
      <c r="I410" s="99"/>
      <c r="K410" s="3"/>
      <c r="L410" s="3"/>
      <c r="M410" s="3"/>
    </row>
    <row r="411" spans="1:9" ht="11.25">
      <c r="A411" s="124"/>
      <c r="B411" s="114"/>
      <c r="C411" s="114"/>
      <c r="D411" s="114"/>
      <c r="E411" s="114"/>
      <c r="F411" s="125"/>
      <c r="G411" s="114"/>
      <c r="H411" s="125"/>
      <c r="I411" s="114"/>
    </row>
    <row r="412" spans="1:9" ht="11.25">
      <c r="A412" s="124"/>
      <c r="B412" s="114"/>
      <c r="C412" s="114"/>
      <c r="D412" s="114"/>
      <c r="E412" s="114"/>
      <c r="F412" s="125"/>
      <c r="G412" s="114"/>
      <c r="H412" s="125"/>
      <c r="I412" s="114"/>
    </row>
    <row r="413" spans="1:9" ht="11.25">
      <c r="A413" s="124"/>
      <c r="B413" s="114"/>
      <c r="C413" s="114"/>
      <c r="D413" s="114"/>
      <c r="E413" s="114"/>
      <c r="F413" s="125"/>
      <c r="G413" s="114"/>
      <c r="H413" s="125"/>
      <c r="I413" s="114"/>
    </row>
    <row r="414" spans="1:9" ht="11.25">
      <c r="A414" s="124"/>
      <c r="B414" s="114"/>
      <c r="C414" s="114"/>
      <c r="D414" s="114"/>
      <c r="E414" s="114"/>
      <c r="F414" s="125"/>
      <c r="G414" s="114"/>
      <c r="H414" s="125"/>
      <c r="I414" s="114"/>
    </row>
    <row r="415" spans="1:9" ht="11.25">
      <c r="A415" s="124"/>
      <c r="B415" s="114"/>
      <c r="C415" s="114"/>
      <c r="D415" s="114"/>
      <c r="E415" s="114"/>
      <c r="F415" s="125"/>
      <c r="G415" s="114"/>
      <c r="H415" s="125"/>
      <c r="I415" s="114"/>
    </row>
    <row r="416" spans="1:9" ht="11.25">
      <c r="A416" s="124"/>
      <c r="B416" s="114"/>
      <c r="C416" s="114"/>
      <c r="D416" s="114"/>
      <c r="E416" s="114"/>
      <c r="F416" s="125"/>
      <c r="G416" s="114"/>
      <c r="H416" s="125"/>
      <c r="I416" s="114"/>
    </row>
    <row r="417" spans="1:9" ht="11.25">
      <c r="A417" s="124"/>
      <c r="B417" s="114"/>
      <c r="C417" s="114"/>
      <c r="D417" s="114"/>
      <c r="E417" s="114"/>
      <c r="F417" s="125"/>
      <c r="G417" s="114"/>
      <c r="H417" s="125"/>
      <c r="I417" s="114"/>
    </row>
    <row r="418" spans="1:9" ht="11.25">
      <c r="A418" s="124"/>
      <c r="B418" s="114"/>
      <c r="C418" s="114"/>
      <c r="D418" s="114"/>
      <c r="E418" s="114"/>
      <c r="F418" s="125"/>
      <c r="G418" s="114"/>
      <c r="H418" s="125"/>
      <c r="I418" s="114"/>
    </row>
    <row r="419" spans="1:9" ht="11.25">
      <c r="A419" s="124"/>
      <c r="B419" s="114"/>
      <c r="C419" s="114"/>
      <c r="D419" s="114"/>
      <c r="E419" s="114"/>
      <c r="F419" s="125"/>
      <c r="G419" s="114"/>
      <c r="H419" s="125"/>
      <c r="I419" s="114"/>
    </row>
    <row r="420" spans="1:9" ht="11.25">
      <c r="A420" s="124"/>
      <c r="B420" s="114"/>
      <c r="C420" s="114"/>
      <c r="D420" s="114"/>
      <c r="E420" s="114"/>
      <c r="F420" s="125"/>
      <c r="G420" s="114"/>
      <c r="H420" s="125"/>
      <c r="I420" s="114"/>
    </row>
    <row r="421" spans="1:9" ht="11.25">
      <c r="A421" s="124"/>
      <c r="B421" s="114"/>
      <c r="C421" s="114"/>
      <c r="D421" s="114"/>
      <c r="E421" s="114"/>
      <c r="F421" s="125"/>
      <c r="G421" s="114"/>
      <c r="H421" s="125"/>
      <c r="I421" s="114"/>
    </row>
    <row r="422" spans="1:9" ht="11.25">
      <c r="A422" s="124"/>
      <c r="B422" s="114"/>
      <c r="C422" s="114"/>
      <c r="D422" s="114"/>
      <c r="E422" s="114"/>
      <c r="F422" s="125"/>
      <c r="G422" s="114"/>
      <c r="H422" s="125"/>
      <c r="I422" s="114"/>
    </row>
    <row r="423" spans="1:9" ht="11.25">
      <c r="A423" s="124"/>
      <c r="B423" s="114"/>
      <c r="C423" s="114"/>
      <c r="D423" s="114"/>
      <c r="E423" s="114"/>
      <c r="F423" s="125"/>
      <c r="G423" s="114"/>
      <c r="H423" s="125"/>
      <c r="I423" s="114"/>
    </row>
    <row r="424" spans="1:9" ht="11.25">
      <c r="A424" s="124"/>
      <c r="B424" s="114"/>
      <c r="C424" s="114"/>
      <c r="D424" s="114"/>
      <c r="E424" s="114"/>
      <c r="F424" s="125"/>
      <c r="G424" s="114"/>
      <c r="H424" s="125"/>
      <c r="I424" s="114"/>
    </row>
    <row r="425" spans="1:9" ht="11.25">
      <c r="A425" s="124"/>
      <c r="B425" s="114"/>
      <c r="C425" s="114"/>
      <c r="D425" s="114"/>
      <c r="E425" s="114"/>
      <c r="F425" s="125"/>
      <c r="G425" s="114"/>
      <c r="H425" s="125"/>
      <c r="I425" s="114"/>
    </row>
    <row r="426" spans="1:9" ht="11.25">
      <c r="A426" s="124"/>
      <c r="B426" s="114"/>
      <c r="C426" s="114"/>
      <c r="D426" s="114"/>
      <c r="E426" s="114"/>
      <c r="F426" s="125"/>
      <c r="G426" s="114"/>
      <c r="H426" s="125"/>
      <c r="I426" s="114"/>
    </row>
    <row r="427" spans="1:9" ht="11.25">
      <c r="A427" s="124"/>
      <c r="B427" s="114"/>
      <c r="C427" s="114"/>
      <c r="D427" s="114"/>
      <c r="E427" s="114"/>
      <c r="F427" s="125"/>
      <c r="G427" s="114"/>
      <c r="H427" s="125"/>
      <c r="I427" s="114"/>
    </row>
    <row r="428" spans="1:9" ht="11.25">
      <c r="A428" s="124"/>
      <c r="B428" s="114"/>
      <c r="C428" s="114"/>
      <c r="D428" s="114"/>
      <c r="E428" s="114"/>
      <c r="F428" s="125"/>
      <c r="G428" s="114"/>
      <c r="H428" s="125"/>
      <c r="I428" s="114"/>
    </row>
    <row r="429" spans="1:9" ht="11.25">
      <c r="A429" s="124"/>
      <c r="B429" s="114"/>
      <c r="C429" s="114"/>
      <c r="D429" s="114"/>
      <c r="E429" s="114"/>
      <c r="F429" s="125"/>
      <c r="G429" s="114"/>
      <c r="H429" s="125"/>
      <c r="I429" s="114"/>
    </row>
    <row r="430" spans="1:9" ht="11.25">
      <c r="A430" s="124"/>
      <c r="B430" s="114"/>
      <c r="C430" s="114"/>
      <c r="D430" s="114"/>
      <c r="E430" s="114"/>
      <c r="F430" s="125"/>
      <c r="G430" s="114"/>
      <c r="H430" s="125"/>
      <c r="I430" s="114"/>
    </row>
    <row r="431" spans="1:9" ht="11.25">
      <c r="A431" s="124"/>
      <c r="B431" s="114"/>
      <c r="C431" s="114"/>
      <c r="D431" s="114"/>
      <c r="E431" s="114"/>
      <c r="F431" s="125"/>
      <c r="G431" s="114"/>
      <c r="H431" s="125"/>
      <c r="I431" s="114"/>
    </row>
    <row r="432" spans="1:9" ht="11.25">
      <c r="A432" s="124"/>
      <c r="B432" s="114"/>
      <c r="C432" s="114"/>
      <c r="D432" s="114"/>
      <c r="E432" s="114"/>
      <c r="F432" s="125"/>
      <c r="G432" s="114"/>
      <c r="H432" s="125"/>
      <c r="I432" s="114"/>
    </row>
    <row r="433" spans="1:9" ht="11.25">
      <c r="A433" s="124"/>
      <c r="B433" s="114"/>
      <c r="C433" s="114"/>
      <c r="D433" s="114"/>
      <c r="E433" s="114"/>
      <c r="F433" s="125"/>
      <c r="G433" s="114"/>
      <c r="H433" s="125"/>
      <c r="I433" s="114"/>
    </row>
    <row r="434" spans="1:9" ht="11.25">
      <c r="A434" s="124"/>
      <c r="B434" s="114"/>
      <c r="C434" s="114"/>
      <c r="D434" s="114"/>
      <c r="E434" s="114"/>
      <c r="F434" s="125"/>
      <c r="G434" s="114"/>
      <c r="H434" s="125"/>
      <c r="I434" s="114"/>
    </row>
    <row r="435" spans="1:9" ht="11.25">
      <c r="A435" s="124"/>
      <c r="B435" s="114"/>
      <c r="C435" s="114"/>
      <c r="D435" s="114"/>
      <c r="E435" s="114"/>
      <c r="F435" s="125"/>
      <c r="G435" s="114"/>
      <c r="H435" s="125"/>
      <c r="I435" s="114"/>
    </row>
    <row r="436" spans="1:9" ht="11.25">
      <c r="A436" s="124"/>
      <c r="B436" s="114"/>
      <c r="C436" s="114"/>
      <c r="D436" s="114"/>
      <c r="E436" s="114"/>
      <c r="F436" s="125"/>
      <c r="G436" s="114"/>
      <c r="H436" s="125"/>
      <c r="I436" s="114"/>
    </row>
    <row r="437" spans="1:9" ht="11.25">
      <c r="A437" s="124"/>
      <c r="B437" s="114"/>
      <c r="C437" s="114"/>
      <c r="D437" s="114"/>
      <c r="E437" s="114"/>
      <c r="F437" s="125"/>
      <c r="G437" s="114"/>
      <c r="H437" s="125"/>
      <c r="I437" s="114"/>
    </row>
    <row r="438" spans="1:9" ht="11.25">
      <c r="A438" s="124"/>
      <c r="B438" s="114"/>
      <c r="C438" s="114"/>
      <c r="D438" s="114"/>
      <c r="E438" s="114"/>
      <c r="F438" s="125"/>
      <c r="G438" s="114"/>
      <c r="H438" s="125"/>
      <c r="I438" s="114"/>
    </row>
    <row r="439" spans="1:9" ht="11.25">
      <c r="A439" s="124"/>
      <c r="B439" s="114"/>
      <c r="C439" s="114"/>
      <c r="D439" s="114"/>
      <c r="E439" s="114"/>
      <c r="F439" s="125"/>
      <c r="G439" s="114"/>
      <c r="H439" s="125"/>
      <c r="I439" s="114"/>
    </row>
    <row r="440" spans="1:9" ht="11.25">
      <c r="A440" s="124"/>
      <c r="B440" s="114"/>
      <c r="C440" s="114"/>
      <c r="D440" s="114"/>
      <c r="E440" s="114"/>
      <c r="F440" s="125"/>
      <c r="G440" s="114"/>
      <c r="H440" s="125"/>
      <c r="I440" s="114"/>
    </row>
    <row r="441" spans="1:9" ht="11.25">
      <c r="A441" s="124"/>
      <c r="B441" s="114"/>
      <c r="C441" s="114"/>
      <c r="D441" s="114"/>
      <c r="E441" s="114"/>
      <c r="F441" s="125"/>
      <c r="G441" s="114"/>
      <c r="H441" s="125"/>
      <c r="I441" s="114"/>
    </row>
    <row r="442" spans="1:9" ht="11.25">
      <c r="A442" s="124"/>
      <c r="B442" s="114"/>
      <c r="C442" s="114"/>
      <c r="D442" s="114"/>
      <c r="E442" s="114"/>
      <c r="F442" s="125"/>
      <c r="G442" s="114"/>
      <c r="H442" s="125"/>
      <c r="I442" s="114"/>
    </row>
    <row r="443" spans="1:9" ht="11.25">
      <c r="A443" s="124"/>
      <c r="B443" s="114"/>
      <c r="C443" s="114"/>
      <c r="D443" s="114"/>
      <c r="E443" s="114"/>
      <c r="F443" s="125"/>
      <c r="G443" s="114"/>
      <c r="H443" s="125"/>
      <c r="I443" s="114"/>
    </row>
    <row r="444" spans="1:9" ht="11.25">
      <c r="A444" s="124"/>
      <c r="B444" s="114"/>
      <c r="C444" s="114"/>
      <c r="D444" s="114"/>
      <c r="E444" s="114"/>
      <c r="F444" s="125"/>
      <c r="G444" s="114"/>
      <c r="H444" s="125"/>
      <c r="I444" s="114"/>
    </row>
    <row r="445" spans="1:9" ht="11.25">
      <c r="A445" s="124"/>
      <c r="B445" s="114"/>
      <c r="C445" s="114"/>
      <c r="D445" s="114"/>
      <c r="E445" s="114"/>
      <c r="F445" s="125"/>
      <c r="G445" s="114"/>
      <c r="H445" s="125"/>
      <c r="I445" s="114"/>
    </row>
    <row r="446" spans="1:8" ht="11.25">
      <c r="A446" s="9" t="s">
        <v>207</v>
      </c>
      <c r="B446" s="9"/>
      <c r="F446" s="8"/>
      <c r="H446" s="8"/>
    </row>
    <row r="447" spans="1:8" ht="11.25">
      <c r="A447" s="9"/>
      <c r="B447" s="9"/>
      <c r="F447" s="8"/>
      <c r="H447" s="8"/>
    </row>
    <row r="448" spans="1:9" ht="11.25">
      <c r="A448" s="30"/>
      <c r="B448" s="30"/>
      <c r="C448" s="6"/>
      <c r="D448" s="6"/>
      <c r="E448" s="6"/>
      <c r="F448" s="5"/>
      <c r="G448" s="6"/>
      <c r="H448" s="5"/>
      <c r="I448" s="6"/>
    </row>
    <row r="449" spans="1:11" ht="11.25">
      <c r="A449" s="30" t="s">
        <v>208</v>
      </c>
      <c r="B449" s="30"/>
      <c r="C449" s="6"/>
      <c r="D449" s="6"/>
      <c r="E449" s="6"/>
      <c r="F449" s="5"/>
      <c r="G449" s="6"/>
      <c r="H449" s="5"/>
      <c r="I449" s="6"/>
      <c r="K449" s="6"/>
    </row>
    <row r="450" spans="1:11" ht="11.25">
      <c r="A450" s="30"/>
      <c r="B450" s="30"/>
      <c r="C450" s="6"/>
      <c r="D450" s="6"/>
      <c r="E450" s="6"/>
      <c r="F450" s="5"/>
      <c r="G450" s="6"/>
      <c r="H450" s="5"/>
      <c r="I450" s="6"/>
      <c r="K450" s="6"/>
    </row>
    <row r="451" spans="1:11" ht="11.25">
      <c r="A451" s="30"/>
      <c r="B451" s="30"/>
      <c r="C451" s="6"/>
      <c r="D451" s="6"/>
      <c r="E451" s="6"/>
      <c r="F451" s="5"/>
      <c r="G451" s="6"/>
      <c r="H451" s="5"/>
      <c r="I451" s="6"/>
      <c r="K451" s="6"/>
    </row>
    <row r="452" spans="1:11" ht="11.25">
      <c r="A452" s="30"/>
      <c r="B452" s="30"/>
      <c r="C452" s="6"/>
      <c r="D452" s="6"/>
      <c r="E452" s="6"/>
      <c r="F452" s="5"/>
      <c r="G452" s="6"/>
      <c r="H452" s="5"/>
      <c r="I452" s="6"/>
      <c r="K452" s="6"/>
    </row>
    <row r="453" spans="1:11" ht="11.25">
      <c r="A453" s="30"/>
      <c r="B453" s="30"/>
      <c r="C453" s="6"/>
      <c r="D453" s="6"/>
      <c r="E453" s="6"/>
      <c r="F453" s="5"/>
      <c r="G453" s="6"/>
      <c r="H453" s="5"/>
      <c r="I453" s="6"/>
      <c r="K453" s="6"/>
    </row>
    <row r="454" spans="1:11" ht="11.25">
      <c r="A454" s="30"/>
      <c r="B454" s="30"/>
      <c r="C454" s="6"/>
      <c r="D454" s="6"/>
      <c r="E454" s="6"/>
      <c r="F454" s="5"/>
      <c r="G454" s="6"/>
      <c r="H454" s="5"/>
      <c r="I454" s="6"/>
      <c r="K454" s="6"/>
    </row>
    <row r="455" spans="1:11" ht="11.25">
      <c r="A455" s="30"/>
      <c r="B455" s="30"/>
      <c r="C455" s="6"/>
      <c r="D455" s="6"/>
      <c r="E455" s="6"/>
      <c r="F455" s="5"/>
      <c r="G455" s="6"/>
      <c r="H455" s="5"/>
      <c r="I455" s="6"/>
      <c r="K455" s="6"/>
    </row>
    <row r="456" spans="1:11" ht="11.25">
      <c r="A456" s="30"/>
      <c r="B456" s="30"/>
      <c r="C456" s="6"/>
      <c r="D456" s="6"/>
      <c r="E456" s="6"/>
      <c r="F456" s="5"/>
      <c r="G456" s="6"/>
      <c r="H456" s="5"/>
      <c r="I456" s="6"/>
      <c r="K456" s="6"/>
    </row>
    <row r="457" spans="1:11" ht="11.25">
      <c r="A457" s="30"/>
      <c r="B457" s="30"/>
      <c r="C457" s="6"/>
      <c r="D457" s="6"/>
      <c r="E457" s="6"/>
      <c r="F457" s="5"/>
      <c r="G457" s="6"/>
      <c r="H457" s="5"/>
      <c r="I457" s="6"/>
      <c r="K457" s="6"/>
    </row>
    <row r="458" spans="1:11" ht="11.25">
      <c r="A458" s="30"/>
      <c r="B458" s="30"/>
      <c r="C458" s="6"/>
      <c r="D458" s="6"/>
      <c r="E458" s="6"/>
      <c r="F458" s="5"/>
      <c r="G458" s="6"/>
      <c r="H458" s="5"/>
      <c r="I458" s="6"/>
      <c r="K458" s="6"/>
    </row>
    <row r="459" spans="1:11" ht="11.25">
      <c r="A459" s="30"/>
      <c r="B459" s="30"/>
      <c r="C459" s="6"/>
      <c r="D459" s="6"/>
      <c r="E459" s="6"/>
      <c r="F459" s="5"/>
      <c r="G459" s="6"/>
      <c r="H459" s="5"/>
      <c r="I459" s="6"/>
      <c r="K459" s="6"/>
    </row>
    <row r="460" spans="1:13" s="6" customFormat="1" ht="11.25">
      <c r="A460" s="30"/>
      <c r="B460" s="30"/>
      <c r="F460" s="5"/>
      <c r="H460" s="5"/>
      <c r="L460" s="3"/>
      <c r="M460" s="3"/>
    </row>
    <row r="461" spans="1:13" s="6" customFormat="1" ht="11.25">
      <c r="A461" s="30"/>
      <c r="B461" s="30"/>
      <c r="F461" s="5"/>
      <c r="H461" s="5"/>
      <c r="L461" s="3"/>
      <c r="M461" s="3"/>
    </row>
    <row r="462" spans="1:13" s="6" customFormat="1" ht="11.25">
      <c r="A462" s="30"/>
      <c r="B462" s="30"/>
      <c r="F462" s="5"/>
      <c r="H462" s="5"/>
      <c r="L462" s="3"/>
      <c r="M462" s="3"/>
    </row>
    <row r="463" spans="1:13" s="6" customFormat="1" ht="11.25">
      <c r="A463" s="30"/>
      <c r="B463" s="30"/>
      <c r="F463" s="5"/>
      <c r="H463" s="5"/>
      <c r="L463" s="3"/>
      <c r="M463" s="3"/>
    </row>
    <row r="464" spans="1:13" s="6" customFormat="1" ht="11.25">
      <c r="A464" s="30"/>
      <c r="B464" s="30"/>
      <c r="F464" s="5"/>
      <c r="H464" s="5"/>
      <c r="L464" s="3"/>
      <c r="M464" s="3"/>
    </row>
    <row r="465" spans="1:13" s="6" customFormat="1" ht="11.25">
      <c r="A465" s="30"/>
      <c r="B465" s="30"/>
      <c r="F465" s="5"/>
      <c r="H465" s="5"/>
      <c r="L465" s="3"/>
      <c r="M465" s="3"/>
    </row>
    <row r="466" spans="1:13" s="6" customFormat="1" ht="11.25">
      <c r="A466" s="45"/>
      <c r="F466" s="5"/>
      <c r="H466" s="5"/>
      <c r="L466" s="3"/>
      <c r="M466" s="3"/>
    </row>
    <row r="467" spans="1:13" s="6" customFormat="1" ht="11.25">
      <c r="A467" s="45"/>
      <c r="F467" s="5"/>
      <c r="H467" s="5"/>
      <c r="L467" s="3"/>
      <c r="M467" s="3"/>
    </row>
    <row r="468" spans="1:13" s="6" customFormat="1" ht="11.25">
      <c r="A468" s="45"/>
      <c r="F468" s="5"/>
      <c r="H468" s="5"/>
      <c r="L468" s="3"/>
      <c r="M468" s="3"/>
    </row>
    <row r="469" spans="1:13" s="6" customFormat="1" ht="11.25">
      <c r="A469" s="45"/>
      <c r="F469" s="5"/>
      <c r="H469" s="5"/>
      <c r="L469" s="3"/>
      <c r="M469" s="3"/>
    </row>
    <row r="470" spans="1:13" s="6" customFormat="1" ht="11.25">
      <c r="A470" s="45"/>
      <c r="F470" s="5"/>
      <c r="H470" s="5"/>
      <c r="L470" s="3"/>
      <c r="M470" s="3"/>
    </row>
    <row r="471" spans="1:13" s="6" customFormat="1" ht="11.25">
      <c r="A471" s="45"/>
      <c r="F471" s="5"/>
      <c r="H471" s="5"/>
      <c r="L471" s="3"/>
      <c r="M471" s="3"/>
    </row>
    <row r="472" spans="1:13" s="6" customFormat="1" ht="11.25">
      <c r="A472" s="45"/>
      <c r="F472" s="5"/>
      <c r="H472" s="5"/>
      <c r="L472" s="3"/>
      <c r="M472" s="3"/>
    </row>
    <row r="473" spans="1:13" s="6" customFormat="1" ht="11.25">
      <c r="A473" s="45"/>
      <c r="F473" s="113"/>
      <c r="G473" s="103"/>
      <c r="H473" s="113"/>
      <c r="L473" s="3"/>
      <c r="M473" s="3"/>
    </row>
    <row r="474" spans="1:8" s="6" customFormat="1" ht="11.25">
      <c r="A474" s="45"/>
      <c r="F474" s="113"/>
      <c r="G474" s="103"/>
      <c r="H474" s="113"/>
    </row>
    <row r="475" spans="1:8" s="6" customFormat="1" ht="11.25">
      <c r="A475" s="45"/>
      <c r="F475" s="113"/>
      <c r="G475" s="103"/>
      <c r="H475" s="113"/>
    </row>
    <row r="476" spans="1:8" s="6" customFormat="1" ht="11.25">
      <c r="A476" s="45"/>
      <c r="F476" s="113"/>
      <c r="G476" s="103"/>
      <c r="H476" s="113"/>
    </row>
    <row r="477" spans="1:8" s="6" customFormat="1" ht="11.25">
      <c r="A477" s="45"/>
      <c r="F477" s="113"/>
      <c r="G477" s="103"/>
      <c r="H477" s="113"/>
    </row>
    <row r="478" spans="1:8" s="6" customFormat="1" ht="11.25">
      <c r="A478" s="45"/>
      <c r="F478" s="113"/>
      <c r="G478" s="103"/>
      <c r="H478" s="113"/>
    </row>
    <row r="479" spans="1:8" s="6" customFormat="1" ht="11.25">
      <c r="A479" s="45"/>
      <c r="F479" s="113"/>
      <c r="G479" s="103"/>
      <c r="H479" s="113"/>
    </row>
    <row r="480" spans="1:8" s="6" customFormat="1" ht="11.25">
      <c r="A480" s="45"/>
      <c r="F480" s="113"/>
      <c r="G480" s="103"/>
      <c r="H480" s="113"/>
    </row>
    <row r="481" spans="1:8" s="6" customFormat="1" ht="11.25">
      <c r="A481" s="45"/>
      <c r="F481" s="113"/>
      <c r="G481" s="103"/>
      <c r="H481" s="113"/>
    </row>
    <row r="482" spans="1:8" s="6" customFormat="1" ht="11.25">
      <c r="A482" s="45"/>
      <c r="F482" s="113"/>
      <c r="G482" s="103"/>
      <c r="H482" s="113"/>
    </row>
    <row r="483" spans="1:8" s="6" customFormat="1" ht="11.25">
      <c r="A483" s="45"/>
      <c r="F483" s="113"/>
      <c r="G483" s="103"/>
      <c r="H483" s="113"/>
    </row>
    <row r="484" spans="1:8" s="6" customFormat="1" ht="11.25">
      <c r="A484" s="45"/>
      <c r="F484" s="113"/>
      <c r="G484" s="103"/>
      <c r="H484" s="113"/>
    </row>
    <row r="485" spans="1:8" s="6" customFormat="1" ht="11.25">
      <c r="A485" s="45"/>
      <c r="F485" s="113"/>
      <c r="G485" s="103"/>
      <c r="H485" s="113"/>
    </row>
    <row r="486" spans="1:8" s="6" customFormat="1" ht="11.25">
      <c r="A486" s="45"/>
      <c r="B486" s="6" t="s">
        <v>209</v>
      </c>
      <c r="F486" s="113"/>
      <c r="G486" s="103"/>
      <c r="H486" s="113"/>
    </row>
    <row r="487" spans="1:8" s="6" customFormat="1" ht="11.25">
      <c r="A487" s="45"/>
      <c r="B487" s="30" t="s">
        <v>210</v>
      </c>
      <c r="F487" s="113"/>
      <c r="G487" s="103"/>
      <c r="H487" s="113"/>
    </row>
    <row r="488" spans="1:8" s="6" customFormat="1" ht="11.25">
      <c r="A488" s="45"/>
      <c r="F488" s="113"/>
      <c r="G488" s="103"/>
      <c r="H488" s="113"/>
    </row>
    <row r="489" spans="1:8" s="6" customFormat="1" ht="11.25">
      <c r="A489" s="45"/>
      <c r="B489" s="3"/>
      <c r="F489" s="113"/>
      <c r="G489" s="103"/>
      <c r="H489" s="113"/>
    </row>
    <row r="490" spans="1:8" s="6" customFormat="1" ht="11.25">
      <c r="A490" s="45"/>
      <c r="B490" s="3" t="s">
        <v>211</v>
      </c>
      <c r="F490" s="113"/>
      <c r="G490" s="103"/>
      <c r="H490" s="113"/>
    </row>
    <row r="491" spans="1:8" s="6" customFormat="1" ht="11.25">
      <c r="A491" s="45"/>
      <c r="B491" s="3" t="s">
        <v>212</v>
      </c>
      <c r="F491" s="113"/>
      <c r="G491" s="103"/>
      <c r="H491" s="113"/>
    </row>
    <row r="492" spans="1:8" s="6" customFormat="1" ht="11.25">
      <c r="A492" s="45"/>
      <c r="B492" s="3" t="s">
        <v>213</v>
      </c>
      <c r="F492" s="113"/>
      <c r="G492" s="103"/>
      <c r="H492" s="113"/>
    </row>
    <row r="493" spans="1:8" s="6" customFormat="1" ht="11.25">
      <c r="A493" s="45"/>
      <c r="B493" s="126" t="s">
        <v>214</v>
      </c>
      <c r="F493" s="113"/>
      <c r="G493" s="103"/>
      <c r="H493" s="113"/>
    </row>
    <row r="494" spans="1:8" s="6" customFormat="1" ht="11.25">
      <c r="A494" s="45"/>
      <c r="F494" s="113"/>
      <c r="G494" s="103"/>
      <c r="H494" s="113"/>
    </row>
    <row r="495" spans="1:8" s="6" customFormat="1" ht="11.25">
      <c r="A495" s="45"/>
      <c r="F495" s="113"/>
      <c r="G495" s="103"/>
      <c r="H495" s="113"/>
    </row>
    <row r="496" spans="1:8" s="6" customFormat="1" ht="11.25">
      <c r="A496" s="45"/>
      <c r="F496" s="113"/>
      <c r="G496" s="103"/>
      <c r="H496" s="113"/>
    </row>
    <row r="497" spans="1:8" s="6" customFormat="1" ht="11.25">
      <c r="A497" s="45"/>
      <c r="F497" s="113"/>
      <c r="G497" s="103"/>
      <c r="H497" s="113"/>
    </row>
    <row r="498" spans="1:11" ht="11.25">
      <c r="A498" s="45"/>
      <c r="C498" s="6"/>
      <c r="D498" s="6"/>
      <c r="E498" s="6"/>
      <c r="F498" s="113"/>
      <c r="G498" s="103"/>
      <c r="H498" s="113"/>
      <c r="I498" s="6"/>
      <c r="K498" s="6"/>
    </row>
    <row r="499" spans="1:11" ht="11.25">
      <c r="A499" s="45"/>
      <c r="C499" s="6"/>
      <c r="D499" s="6"/>
      <c r="E499" s="6"/>
      <c r="F499" s="5"/>
      <c r="G499" s="6"/>
      <c r="H499" s="5"/>
      <c r="I499" s="6"/>
      <c r="K499" s="6"/>
    </row>
    <row r="500" spans="1:11" ht="11.25">
      <c r="A500" s="45"/>
      <c r="C500" s="6"/>
      <c r="D500" s="6"/>
      <c r="E500" s="6"/>
      <c r="F500" s="5"/>
      <c r="G500" s="6"/>
      <c r="H500" s="5"/>
      <c r="I500" s="6"/>
      <c r="K500" s="6"/>
    </row>
    <row r="501" spans="6:8" ht="11.25">
      <c r="F501" s="8"/>
      <c r="H501" s="8"/>
    </row>
    <row r="502" spans="6:8" ht="11.25">
      <c r="F502" s="8"/>
      <c r="H502" s="8"/>
    </row>
    <row r="503" spans="6:8" ht="11.25">
      <c r="F503" s="8"/>
      <c r="H503" s="8"/>
    </row>
    <row r="504" spans="6:8" ht="11.25">
      <c r="F504" s="8"/>
      <c r="H504" s="8"/>
    </row>
    <row r="505" spans="6:8" ht="11.25">
      <c r="F505" s="8"/>
      <c r="H505" s="8"/>
    </row>
  </sheetData>
  <mergeCells count="11">
    <mergeCell ref="E112:F112"/>
    <mergeCell ref="G112:H112"/>
    <mergeCell ref="B91:D91"/>
    <mergeCell ref="H103:I103"/>
    <mergeCell ref="F104:G104"/>
    <mergeCell ref="H104:I104"/>
    <mergeCell ref="H85:I85"/>
    <mergeCell ref="F86:G86"/>
    <mergeCell ref="H86:I86"/>
    <mergeCell ref="E90:F90"/>
    <mergeCell ref="G90:H90"/>
  </mergeCells>
  <printOptions/>
  <pageMargins left="0.38" right="0.6" top="0.4" bottom="0.44" header="0.39"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shantawood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2006-11-24T05:20:11Z</cp:lastPrinted>
  <dcterms:created xsi:type="dcterms:W3CDTF">2006-11-24T02:04:31Z</dcterms:created>
  <dcterms:modified xsi:type="dcterms:W3CDTF">2006-11-24T09:51:50Z</dcterms:modified>
  <cp:category/>
  <cp:version/>
  <cp:contentType/>
  <cp:contentStatus/>
</cp:coreProperties>
</file>